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Clubes\2025\"/>
    </mc:Choice>
  </mc:AlternateContent>
  <xr:revisionPtr revIDLastSave="0" documentId="13_ncr:1_{FCF9FBBD-CA6C-4F33-A67B-D6F23BD139A0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ela 1ª Fase" sheetId="2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Classificação!$A$1:$K$21</definedName>
    <definedName name="_xlnm.Print_Area" localSheetId="0">'Tabela 1ª Fase'!$A$1:$N$36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20" l="1"/>
  <c r="F10" i="20" l="1"/>
  <c r="N20" i="8" l="1"/>
  <c r="P20" i="8" s="1"/>
  <c r="N19" i="8"/>
  <c r="P19" i="8" s="1"/>
  <c r="N18" i="8"/>
  <c r="P18" i="8" s="1"/>
  <c r="N17" i="8"/>
  <c r="P17" i="8" s="1"/>
  <c r="N16" i="8"/>
  <c r="P16" i="8" s="1"/>
  <c r="N15" i="8"/>
  <c r="P15" i="8" s="1"/>
  <c r="N14" i="8"/>
  <c r="P14" i="8" s="1"/>
  <c r="N13" i="8"/>
  <c r="P13" i="8" s="1"/>
  <c r="N11" i="8"/>
  <c r="P11" i="8" s="1"/>
  <c r="N10" i="8"/>
  <c r="P10" i="8" s="1"/>
  <c r="N9" i="8"/>
  <c r="P9" i="8" s="1"/>
  <c r="N8" i="8"/>
  <c r="P8" i="8" s="1"/>
  <c r="N7" i="8"/>
  <c r="P7" i="8" s="1"/>
  <c r="N6" i="8"/>
  <c r="P6" i="8" s="1"/>
  <c r="N5" i="8"/>
  <c r="P5" i="8" s="1"/>
  <c r="N4" i="8"/>
  <c r="P4" i="8" s="1"/>
  <c r="C6" i="8" l="1"/>
  <c r="D6" i="8"/>
  <c r="F6" i="8"/>
  <c r="G6" i="8"/>
  <c r="H6" i="8"/>
  <c r="I6" i="8"/>
  <c r="J6" i="8"/>
  <c r="C9" i="8"/>
  <c r="D9" i="8"/>
  <c r="F9" i="8"/>
  <c r="G9" i="8"/>
  <c r="H9" i="8"/>
  <c r="I9" i="8"/>
  <c r="J9" i="8"/>
  <c r="C7" i="8"/>
  <c r="D7" i="8"/>
  <c r="F7" i="8"/>
  <c r="G7" i="8"/>
  <c r="H7" i="8"/>
  <c r="I7" i="8"/>
  <c r="J7" i="8"/>
  <c r="C4" i="8"/>
  <c r="D4" i="8"/>
  <c r="F4" i="8"/>
  <c r="G4" i="8"/>
  <c r="H4" i="8"/>
  <c r="I4" i="8"/>
  <c r="J4" i="8"/>
  <c r="C10" i="8"/>
  <c r="D10" i="8"/>
  <c r="F10" i="8"/>
  <c r="G10" i="8"/>
  <c r="H10" i="8"/>
  <c r="I10" i="8"/>
  <c r="J10" i="8"/>
  <c r="C5" i="8"/>
  <c r="D5" i="8"/>
  <c r="F5" i="8"/>
  <c r="G5" i="8"/>
  <c r="H5" i="8"/>
  <c r="I5" i="8"/>
  <c r="J5" i="8"/>
  <c r="C8" i="8"/>
  <c r="D8" i="8"/>
  <c r="F8" i="8"/>
  <c r="G8" i="8"/>
  <c r="H8" i="8"/>
  <c r="I8" i="8"/>
  <c r="J8" i="8"/>
  <c r="C11" i="8"/>
  <c r="D11" i="8"/>
  <c r="F11" i="8"/>
  <c r="G11" i="8"/>
  <c r="H11" i="8"/>
  <c r="I11" i="8"/>
  <c r="J11" i="8"/>
  <c r="C18" i="8"/>
  <c r="D18" i="8"/>
  <c r="F18" i="8"/>
  <c r="G18" i="8"/>
  <c r="H18" i="8"/>
  <c r="I18" i="8"/>
  <c r="J18" i="8"/>
  <c r="C15" i="8"/>
  <c r="D15" i="8"/>
  <c r="F15" i="8"/>
  <c r="G15" i="8"/>
  <c r="H15" i="8"/>
  <c r="I15" i="8"/>
  <c r="J15" i="8"/>
  <c r="C13" i="8"/>
  <c r="D13" i="8"/>
  <c r="F13" i="8"/>
  <c r="G13" i="8"/>
  <c r="H13" i="8"/>
  <c r="I13" i="8"/>
  <c r="J13" i="8"/>
  <c r="C16" i="8"/>
  <c r="D16" i="8"/>
  <c r="F16" i="8"/>
  <c r="G16" i="8"/>
  <c r="H16" i="8"/>
  <c r="I16" i="8"/>
  <c r="J16" i="8"/>
  <c r="C14" i="8"/>
  <c r="D14" i="8"/>
  <c r="F14" i="8"/>
  <c r="G14" i="8"/>
  <c r="H14" i="8"/>
  <c r="I14" i="8"/>
  <c r="J14" i="8"/>
  <c r="C17" i="8"/>
  <c r="D17" i="8"/>
  <c r="F17" i="8"/>
  <c r="G17" i="8"/>
  <c r="H17" i="8"/>
  <c r="I17" i="8"/>
  <c r="J17" i="8"/>
  <c r="C19" i="8"/>
  <c r="D19" i="8"/>
  <c r="F19" i="8"/>
  <c r="G19" i="8"/>
  <c r="H19" i="8"/>
  <c r="I19" i="8"/>
  <c r="J19" i="8"/>
  <c r="C20" i="8"/>
  <c r="D20" i="8"/>
  <c r="F20" i="8"/>
  <c r="G20" i="8"/>
  <c r="H20" i="8"/>
  <c r="I20" i="8"/>
  <c r="J20" i="8"/>
  <c r="B8" i="20"/>
  <c r="F8" i="20"/>
  <c r="I8" i="20"/>
  <c r="M8" i="20"/>
  <c r="B10" i="20"/>
  <c r="I10" i="20"/>
  <c r="M10" i="20"/>
  <c r="F12" i="20"/>
  <c r="I12" i="20"/>
  <c r="M12" i="20"/>
  <c r="B14" i="20"/>
  <c r="F14" i="20"/>
  <c r="I14" i="20"/>
  <c r="M14" i="20"/>
  <c r="B16" i="20"/>
  <c r="F16" i="20"/>
  <c r="I16" i="20"/>
  <c r="M16" i="20"/>
  <c r="B18" i="20"/>
  <c r="F18" i="20"/>
  <c r="I18" i="20"/>
  <c r="M18" i="20"/>
  <c r="B20" i="20"/>
  <c r="F20" i="20"/>
  <c r="I20" i="20"/>
  <c r="M20" i="20"/>
  <c r="B22" i="20"/>
  <c r="F22" i="20"/>
  <c r="I22" i="20"/>
  <c r="M22" i="20"/>
  <c r="B24" i="20"/>
  <c r="F24" i="20"/>
  <c r="I24" i="20"/>
  <c r="M24" i="20"/>
  <c r="B26" i="20"/>
  <c r="F26" i="20"/>
  <c r="I26" i="20"/>
  <c r="M26" i="20"/>
  <c r="B28" i="20"/>
  <c r="F28" i="20"/>
  <c r="I28" i="20"/>
  <c r="M28" i="20"/>
  <c r="B30" i="20"/>
  <c r="F30" i="20"/>
  <c r="I30" i="20"/>
  <c r="M30" i="20"/>
  <c r="B32" i="20"/>
  <c r="F32" i="20"/>
  <c r="I32" i="20"/>
  <c r="M32" i="20"/>
  <c r="B34" i="20"/>
  <c r="F34" i="20"/>
  <c r="I34" i="20"/>
  <c r="M34" i="20"/>
  <c r="B36" i="20"/>
  <c r="F36" i="20"/>
  <c r="I36" i="20"/>
  <c r="M36" i="20"/>
  <c r="B38" i="20"/>
  <c r="F38" i="20"/>
  <c r="I38" i="20"/>
  <c r="M38" i="20"/>
  <c r="B40" i="20"/>
  <c r="F40" i="20"/>
  <c r="I40" i="20"/>
  <c r="M40" i="20"/>
  <c r="B42" i="20"/>
  <c r="F42" i="20"/>
  <c r="I42" i="20"/>
  <c r="M42" i="20"/>
  <c r="B44" i="20"/>
  <c r="F44" i="20"/>
  <c r="I44" i="20"/>
  <c r="M44" i="20"/>
  <c r="B46" i="20"/>
  <c r="F46" i="20"/>
  <c r="I46" i="20"/>
  <c r="M46" i="20"/>
  <c r="B48" i="20"/>
  <c r="F48" i="20"/>
  <c r="I48" i="20"/>
  <c r="M48" i="20"/>
  <c r="B50" i="20"/>
  <c r="F50" i="20"/>
  <c r="I50" i="20"/>
  <c r="M50" i="20"/>
  <c r="B52" i="20"/>
  <c r="F52" i="20"/>
  <c r="I52" i="20"/>
  <c r="M52" i="20"/>
  <c r="B54" i="20"/>
  <c r="F54" i="20"/>
  <c r="I54" i="20"/>
  <c r="M54" i="20"/>
  <c r="B56" i="20"/>
  <c r="F56" i="20"/>
  <c r="I56" i="20"/>
  <c r="M56" i="20"/>
  <c r="B58" i="20"/>
  <c r="F58" i="20"/>
  <c r="I58" i="20"/>
  <c r="M58" i="20"/>
  <c r="B60" i="20"/>
  <c r="F60" i="20"/>
  <c r="I60" i="20"/>
  <c r="M60" i="20"/>
  <c r="B62" i="20"/>
  <c r="F62" i="20"/>
  <c r="I62" i="20"/>
  <c r="M62" i="20"/>
  <c r="E14" i="8" l="1"/>
  <c r="K16" i="8"/>
  <c r="K4" i="8"/>
  <c r="K18" i="8"/>
  <c r="E11" i="8"/>
  <c r="B11" i="8" s="1"/>
  <c r="K7" i="8"/>
  <c r="E9" i="8"/>
  <c r="B9" i="8" s="1"/>
  <c r="K6" i="8"/>
  <c r="K19" i="8"/>
  <c r="K17" i="8"/>
  <c r="E8" i="8"/>
  <c r="B8" i="8" s="1"/>
  <c r="K5" i="8"/>
  <c r="E17" i="8"/>
  <c r="K14" i="8"/>
  <c r="K13" i="8"/>
  <c r="E19" i="8"/>
  <c r="E18" i="8"/>
  <c r="E20" i="8"/>
  <c r="E15" i="8"/>
  <c r="E6" i="8"/>
  <c r="B6" i="8" s="1"/>
  <c r="K20" i="8"/>
  <c r="E16" i="8"/>
  <c r="E13" i="8"/>
  <c r="K15" i="8"/>
  <c r="K9" i="8"/>
  <c r="K11" i="8"/>
  <c r="E7" i="8"/>
  <c r="B7" i="8" s="1"/>
  <c r="K8" i="8"/>
  <c r="E10" i="8"/>
  <c r="B10" i="8" s="1"/>
  <c r="E4" i="8"/>
  <c r="B4" i="8" s="1"/>
  <c r="E5" i="8"/>
  <c r="B5" i="8" s="1"/>
  <c r="K10" i="8"/>
  <c r="B16" i="8" l="1"/>
  <c r="B14" i="8"/>
  <c r="B17" i="8"/>
  <c r="B13" i="8"/>
  <c r="B15" i="8"/>
  <c r="B20" i="8"/>
  <c r="B19" i="8"/>
  <c r="B18" i="8"/>
</calcChain>
</file>

<file path=xl/sharedStrings.xml><?xml version="1.0" encoding="utf-8"?>
<sst xmlns="http://schemas.openxmlformats.org/spreadsheetml/2006/main" count="259" uniqueCount="107">
  <si>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</si>
  <si>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</si>
  <si>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</si>
  <si>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</si>
  <si>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</si>
  <si>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</si>
  <si>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</si>
  <si>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</si>
  <si>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</si>
  <si>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</si>
  <si>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</si>
  <si>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</si>
  <si>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</si>
  <si>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</si>
  <si>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</si>
  <si>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</si>
  <si>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Grupo 1</t>
  </si>
  <si>
    <t>Grupo 2</t>
  </si>
  <si>
    <t>JUIZ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</si>
  <si>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</si>
  <si>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</si>
  <si>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</si>
  <si>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</si>
  <si>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</si>
  <si>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</si>
  <si>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</si>
  <si>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</si>
  <si>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1 / 1</t>
  </si>
  <si>
    <t>1 / 2</t>
  </si>
  <si>
    <t>1 / 3</t>
  </si>
  <si>
    <t>1 / 6</t>
  </si>
  <si>
    <t>1 / 4</t>
  </si>
  <si>
    <t>1 / 5</t>
  </si>
  <si>
    <t>2 / 1</t>
  </si>
  <si>
    <t>2 / 2</t>
  </si>
  <si>
    <t>2 / 5</t>
  </si>
  <si>
    <t>2 / 3</t>
  </si>
  <si>
    <t>2 / 6</t>
  </si>
  <si>
    <t>2 / 4</t>
  </si>
  <si>
    <t>3 / 1</t>
  </si>
  <si>
    <t>3 / 2</t>
  </si>
  <si>
    <t>3 / 3</t>
  </si>
  <si>
    <t>3 / 6</t>
  </si>
  <si>
    <t>3 / 4</t>
  </si>
  <si>
    <t>3 / 5</t>
  </si>
  <si>
    <t>4 / 1</t>
  </si>
  <si>
    <t>4 / 4</t>
  </si>
  <si>
    <t>4 / 2</t>
  </si>
  <si>
    <t>4 / 5</t>
  </si>
  <si>
    <t>4 / 3</t>
  </si>
  <si>
    <t>4 / 6</t>
  </si>
  <si>
    <t>5 / 1</t>
  </si>
  <si>
    <t>5 / 4</t>
  </si>
  <si>
    <t>5 / 3</t>
  </si>
  <si>
    <t>5 / 2</t>
  </si>
  <si>
    <t>5 / 6</t>
  </si>
  <si>
    <t>5 / 5</t>
  </si>
  <si>
    <t>6 / 1</t>
  </si>
  <si>
    <t>6 / 2</t>
  </si>
  <si>
    <t>6 / 3</t>
  </si>
  <si>
    <t>6 / 6</t>
  </si>
  <si>
    <t>6 / 4</t>
  </si>
  <si>
    <t>6 / 5</t>
  </si>
  <si>
    <t>7 / 1</t>
  </si>
  <si>
    <t>7 / 5</t>
  </si>
  <si>
    <t>7 / 6</t>
  </si>
  <si>
    <t>7 / 4</t>
  </si>
  <si>
    <t>CLASSIFICADOS</t>
  </si>
  <si>
    <t>M1</t>
  </si>
  <si>
    <t>M4</t>
  </si>
  <si>
    <t>M3</t>
  </si>
  <si>
    <t>M6</t>
  </si>
  <si>
    <t>9º Lugar</t>
  </si>
  <si>
    <t>10º Lugar</t>
  </si>
  <si>
    <t>11º Lugar</t>
  </si>
  <si>
    <t>12º Lugar</t>
  </si>
  <si>
    <t>7 / 3</t>
  </si>
  <si>
    <t>7 / 2</t>
  </si>
  <si>
    <t>2ª FASE</t>
  </si>
  <si>
    <t>TOTAL</t>
  </si>
  <si>
    <t>ouro</t>
  </si>
  <si>
    <t>prata</t>
  </si>
  <si>
    <t>Quartas de Final Ouro</t>
  </si>
  <si>
    <t>Semi Final Ouro</t>
  </si>
  <si>
    <t>3º e 4º Lugares Ouro</t>
  </si>
  <si>
    <t>Final Ouro</t>
  </si>
  <si>
    <t>Quartas de Final Prata</t>
  </si>
  <si>
    <t>Semi Final Prata</t>
  </si>
  <si>
    <t>3º e 4º Lugares Prata</t>
  </si>
  <si>
    <t>Final Prata</t>
  </si>
  <si>
    <t>10 / 1</t>
  </si>
  <si>
    <t>10 / 4</t>
  </si>
  <si>
    <t>XXXX</t>
  </si>
  <si>
    <t>ARCB - Março 2025</t>
  </si>
  <si>
    <t>RAY</t>
  </si>
  <si>
    <t>CRU</t>
  </si>
  <si>
    <t>AMA</t>
  </si>
  <si>
    <t>BOA</t>
  </si>
  <si>
    <t>BAR</t>
  </si>
  <si>
    <t>SPT</t>
  </si>
  <si>
    <t>ESP</t>
  </si>
  <si>
    <t>ROM</t>
  </si>
  <si>
    <t>BOT</t>
  </si>
  <si>
    <t>VAS</t>
  </si>
  <si>
    <t>MIL</t>
  </si>
  <si>
    <t>FLU</t>
  </si>
  <si>
    <t>LIV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</si>
</sst>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8"/>
      <color indexed="10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26"/>
      <name val="Arial"/>
      <family val="2"/>
    </font>
    <font>
      <b/>
      <sz val="24"/>
      <color indexed="12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2"/>
      <name val="Arial"/>
      <family val="2"/>
    </font>
    <font>
      <b/>
      <sz val="24"/>
      <name val="Arial"/>
      <family val="2"/>
    </font>
    <font>
      <b/>
      <sz val="22"/>
      <color rgb="FF0000CC"/>
      <name val="Arial"/>
      <family val="2"/>
    </font>
    <font>
      <b/>
      <sz val="22"/>
      <color indexed="10"/>
      <name val="Arial"/>
      <family val="2"/>
    </font>
    <font>
      <sz val="22"/>
      <name val="Arial"/>
      <family val="2"/>
    </font>
    <font>
      <b/>
      <sz val="22"/>
      <color rgb="FFFF0000"/>
      <name val="Arial"/>
      <family val="2"/>
    </font>
    <font>
      <b/>
      <sz val="22"/>
      <color indexed="12"/>
      <name val="Arial"/>
      <family val="2"/>
    </font>
    <font>
      <sz val="22"/>
      <color rgb="FF0000CC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1" fillId="0" borderId="0" xfId="0" applyFont="1"/>
    <xf numFmtId="0" fontId="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9" fillId="0" borderId="16" xfId="0" applyFont="1" applyBorder="1"/>
    <xf numFmtId="0" fontId="26" fillId="0" borderId="0" xfId="0" applyFont="1" applyBorder="1"/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9" fillId="0" borderId="17" xfId="0" applyFont="1" applyBorder="1"/>
    <xf numFmtId="0" fontId="8" fillId="0" borderId="0" xfId="0" applyFont="1"/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6" fillId="4" borderId="21" xfId="0" applyFont="1" applyFill="1" applyBorder="1"/>
    <xf numFmtId="0" fontId="8" fillId="4" borderId="21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4" borderId="0" xfId="0" applyFont="1" applyFill="1"/>
    <xf numFmtId="0" fontId="26" fillId="4" borderId="0" xfId="0" applyFont="1" applyFill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6" fillId="0" borderId="23" xfId="0" applyFont="1" applyBorder="1"/>
    <xf numFmtId="0" fontId="24" fillId="0" borderId="23" xfId="0" applyFont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9" fillId="0" borderId="16" xfId="0" applyFont="1" applyFill="1" applyBorder="1"/>
    <xf numFmtId="0" fontId="29" fillId="0" borderId="17" xfId="0" applyFont="1" applyFill="1" applyBorder="1"/>
    <xf numFmtId="0" fontId="24" fillId="0" borderId="24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/>
    <xf numFmtId="0" fontId="5" fillId="0" borderId="37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4" fillId="5" borderId="1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49" fontId="15" fillId="5" borderId="2" xfId="0" applyNumberFormat="1" applyFont="1" applyFill="1" applyBorder="1" applyAlignment="1">
      <alignment horizontal="center" vertical="center"/>
    </xf>
    <xf numFmtId="49" fontId="16" fillId="5" borderId="2" xfId="0" applyNumberFormat="1" applyFont="1" applyFill="1" applyBorder="1" applyAlignment="1">
      <alignment horizontal="center" vertical="center"/>
    </xf>
    <xf numFmtId="49" fontId="14" fillId="5" borderId="3" xfId="0" applyNumberFormat="1" applyFont="1" applyFill="1" applyBorder="1" applyAlignment="1">
      <alignment horizontal="center" vertical="center"/>
    </xf>
    <xf numFmtId="49" fontId="14" fillId="5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Fill="1" applyAlignment="1">
      <alignment horizontal="center"/>
    </xf>
    <xf numFmtId="49" fontId="14" fillId="0" borderId="2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0" fontId="8" fillId="6" borderId="5" xfId="0" applyNumberFormat="1" applyFont="1" applyFill="1" applyBorder="1" applyAlignment="1">
      <alignment horizontal="center" vertical="center"/>
    </xf>
    <xf numFmtId="10" fontId="8" fillId="7" borderId="5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164" fontId="8" fillId="6" borderId="8" xfId="0" applyNumberFormat="1" applyFont="1" applyFill="1" applyBorder="1" applyAlignment="1">
      <alignment horizontal="center" vertical="center"/>
    </xf>
    <xf numFmtId="1" fontId="22" fillId="6" borderId="0" xfId="0" applyNumberFormat="1" applyFont="1" applyFill="1" applyAlignment="1">
      <alignment horizontal="center" vertical="center"/>
    </xf>
    <xf numFmtId="0" fontId="22" fillId="6" borderId="0" xfId="0" applyNumberFormat="1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164" fontId="8" fillId="7" borderId="8" xfId="0" applyNumberFormat="1" applyFont="1" applyFill="1" applyBorder="1" applyAlignment="1">
      <alignment horizontal="center" vertical="center"/>
    </xf>
    <xf numFmtId="1" fontId="22" fillId="7" borderId="0" xfId="0" applyNumberFormat="1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4" fontId="17" fillId="0" borderId="16" xfId="0" applyNumberFormat="1" applyFont="1" applyBorder="1" applyAlignment="1">
      <alignment horizontal="center" vertical="center"/>
    </xf>
    <xf numFmtId="14" fontId="17" fillId="0" borderId="0" xfId="0" applyNumberFormat="1" applyFont="1" applyBorder="1" applyAlignment="1">
      <alignment horizontal="center" vertical="center"/>
    </xf>
    <xf numFmtId="14" fontId="17" fillId="0" borderId="17" xfId="0" applyNumberFormat="1" applyFont="1" applyBorder="1" applyAlignment="1">
      <alignment horizontal="center" vertical="center"/>
    </xf>
    <xf numFmtId="14" fontId="17" fillId="0" borderId="18" xfId="0" applyNumberFormat="1" applyFont="1" applyBorder="1" applyAlignment="1">
      <alignment horizontal="center" vertical="center"/>
    </xf>
    <xf numFmtId="14" fontId="17" fillId="0" borderId="28" xfId="0" applyNumberFormat="1" applyFont="1" applyBorder="1" applyAlignment="1">
      <alignment horizontal="center" vertical="center"/>
    </xf>
    <xf numFmtId="14" fontId="17" fillId="0" borderId="19" xfId="0" applyNumberFormat="1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14" fontId="17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1"/>
  <sheetViews>
    <sheetView tabSelected="1" zoomScale="80" zoomScaleNormal="80" workbookViewId="0">
      <selection activeCell="V39" sqref="V38:V39"/>
    </sheetView>
  </sheetViews>
  <sheetFormatPr defaultRowHeight="15.75" x14ac:dyDescent="0.2"/>
  <cols>
    <col min="1" max="1" width="8.140625" style="5" bestFit="1" customWidth="1"/>
    <col min="2" max="2" width="12.7109375" style="1" customWidth="1"/>
    <col min="3" max="3" width="3.85546875" style="7" customWidth="1"/>
    <col min="4" max="4" width="3.140625" style="5" customWidth="1"/>
    <col min="5" max="5" width="3.85546875" style="7" customWidth="1"/>
    <col min="6" max="6" width="12.7109375" style="1" customWidth="1"/>
    <col min="7" max="7" width="12.7109375" style="2" customWidth="1"/>
    <col min="8" max="8" width="3.28515625" style="6" customWidth="1"/>
    <col min="9" max="9" width="12.7109375" style="1" customWidth="1"/>
    <col min="10" max="10" width="3.85546875" style="7" customWidth="1"/>
    <col min="11" max="11" width="3.140625" style="5" customWidth="1"/>
    <col min="12" max="12" width="3.85546875" style="7" customWidth="1"/>
    <col min="13" max="13" width="12.7109375" style="1" customWidth="1"/>
    <col min="14" max="14" width="12.7109375" style="2" customWidth="1"/>
    <col min="16" max="16" width="4.7109375" style="108" customWidth="1"/>
    <col min="17" max="17" width="2.7109375" style="108" customWidth="1"/>
    <col min="18" max="18" width="3.7109375" style="108" customWidth="1"/>
    <col min="19" max="19" width="2.7109375" style="108" customWidth="1"/>
    <col min="20" max="20" width="4.7109375" style="108" customWidth="1"/>
    <col min="21" max="21" width="9.140625" style="109"/>
  </cols>
  <sheetData>
    <row r="1" spans="1:21" ht="12.95" customHeight="1" thickTop="1" x14ac:dyDescent="0.2">
      <c r="A1" s="148" t="s">
        <v>93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50"/>
    </row>
    <row r="2" spans="1:21" ht="27" customHeight="1" thickBot="1" x14ac:dyDescent="0.25">
      <c r="A2" s="151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3"/>
    </row>
    <row r="3" spans="1:21" ht="16.5" customHeight="1" thickTop="1" x14ac:dyDescent="0.2">
      <c r="A3" s="157" t="s">
        <v>15</v>
      </c>
      <c r="B3" s="159" t="s">
        <v>1</v>
      </c>
      <c r="C3" s="159"/>
      <c r="D3" s="159"/>
      <c r="E3" s="159"/>
      <c r="F3" s="159"/>
      <c r="G3" s="9"/>
      <c r="I3" s="161">
        <v>45731</v>
      </c>
      <c r="J3" s="162"/>
      <c r="K3" s="162"/>
      <c r="L3" s="162"/>
      <c r="M3" s="163"/>
      <c r="N3" s="21"/>
    </row>
    <row r="4" spans="1:21" ht="15" customHeight="1" thickBot="1" x14ac:dyDescent="0.25">
      <c r="A4" s="158"/>
      <c r="B4" s="160"/>
      <c r="C4" s="160"/>
      <c r="D4" s="160"/>
      <c r="E4" s="160"/>
      <c r="F4" s="160"/>
      <c r="G4" s="9"/>
      <c r="I4" s="164"/>
      <c r="J4" s="165"/>
      <c r="K4" s="165"/>
      <c r="L4" s="165"/>
      <c r="M4" s="166"/>
      <c r="N4" s="21"/>
    </row>
    <row r="5" spans="1:21" ht="16.5" thickBot="1" x14ac:dyDescent="0.25"/>
    <row r="6" spans="1:21" ht="16.5" thickBot="1" x14ac:dyDescent="0.25">
      <c r="C6" s="154" t="s">
        <v>16</v>
      </c>
      <c r="D6" s="155"/>
      <c r="E6" s="156"/>
      <c r="G6" s="3" t="s">
        <v>18</v>
      </c>
      <c r="J6" s="154" t="s">
        <v>17</v>
      </c>
      <c r="K6" s="155"/>
      <c r="L6" s="156"/>
      <c r="N6" s="3" t="s">
        <v>18</v>
      </c>
    </row>
    <row r="7" spans="1:21" ht="14.25" customHeight="1" thickBot="1" x14ac:dyDescent="0.25">
      <c r="B7" s="10"/>
      <c r="F7" s="10"/>
      <c r="G7" s="4"/>
      <c r="I7" s="10"/>
      <c r="M7" s="10"/>
    </row>
    <row r="8" spans="1:21" s="13" customFormat="1" ht="18" customHeight="1" thickBot="1" x14ac:dyDescent="0.25">
      <c r="A8" s="26">
        <v>1</v>
      </c>
      <c r="B8" s="27" t="str">
        <f>Times!A1</f>
        <v>RAY</v>
      </c>
      <c r="C8" s="28">
        <v>0</v>
      </c>
      <c r="D8" s="29" t="s">
        <v>0</v>
      </c>
      <c r="E8" s="28">
        <v>2</v>
      </c>
      <c r="F8" s="30" t="str">
        <f>Times!A7</f>
        <v>ESP</v>
      </c>
      <c r="G8" s="129" t="s">
        <v>27</v>
      </c>
      <c r="H8" s="31"/>
      <c r="I8" s="100" t="str">
        <f>Times!A9</f>
        <v>ROM</v>
      </c>
      <c r="J8" s="101"/>
      <c r="K8" s="102" t="s">
        <v>0</v>
      </c>
      <c r="L8" s="101"/>
      <c r="M8" s="103" t="str">
        <f>Times!A15</f>
        <v>XXXX</v>
      </c>
      <c r="N8" s="107" t="s">
        <v>31</v>
      </c>
      <c r="P8" s="95"/>
      <c r="Q8" s="95"/>
      <c r="R8" s="95"/>
      <c r="S8" s="95"/>
      <c r="T8" s="95"/>
      <c r="U8" s="110"/>
    </row>
    <row r="9" spans="1:21" s="13" customFormat="1" ht="9.9499999999999993" customHeight="1" thickBot="1" x14ac:dyDescent="0.25">
      <c r="A9" s="29"/>
      <c r="B9" s="24"/>
      <c r="C9" s="34"/>
      <c r="D9" s="29"/>
      <c r="E9" s="34"/>
      <c r="F9" s="24"/>
      <c r="G9" s="35"/>
      <c r="H9" s="31"/>
      <c r="I9" s="24"/>
      <c r="J9" s="34"/>
      <c r="K9" s="29"/>
      <c r="L9" s="34"/>
      <c r="M9" s="24"/>
      <c r="N9" s="35"/>
      <c r="P9" s="95"/>
      <c r="Q9" s="95"/>
      <c r="R9" s="95"/>
      <c r="S9" s="95"/>
      <c r="T9" s="95"/>
      <c r="U9" s="110"/>
    </row>
    <row r="10" spans="1:21" s="13" customFormat="1" ht="18" customHeight="1" thickBot="1" x14ac:dyDescent="0.25">
      <c r="A10" s="26">
        <v>2</v>
      </c>
      <c r="B10" s="27" t="str">
        <f>Times!A2</f>
        <v>CRU</v>
      </c>
      <c r="C10" s="28">
        <v>1</v>
      </c>
      <c r="D10" s="29" t="s">
        <v>0</v>
      </c>
      <c r="E10" s="28">
        <v>2</v>
      </c>
      <c r="F10" s="30" t="str">
        <f>Times!A3</f>
        <v>AMA</v>
      </c>
      <c r="G10" s="111" t="s">
        <v>28</v>
      </c>
      <c r="H10" s="31"/>
      <c r="I10" s="32" t="str">
        <f>Times!A10</f>
        <v>BOT</v>
      </c>
      <c r="J10" s="28">
        <v>0</v>
      </c>
      <c r="K10" s="29" t="s">
        <v>0</v>
      </c>
      <c r="L10" s="28">
        <v>0</v>
      </c>
      <c r="M10" s="33" t="str">
        <f>Times!A11</f>
        <v>VAS</v>
      </c>
      <c r="N10" s="111" t="s">
        <v>32</v>
      </c>
      <c r="P10" s="95"/>
      <c r="Q10" s="95"/>
      <c r="R10" s="95"/>
      <c r="S10" s="95"/>
      <c r="T10" s="95"/>
      <c r="U10" s="110"/>
    </row>
    <row r="11" spans="1:21" s="13" customFormat="1" ht="9.9499999999999993" customHeight="1" thickBot="1" x14ac:dyDescent="0.25">
      <c r="A11" s="29"/>
      <c r="B11" s="24"/>
      <c r="C11" s="34"/>
      <c r="D11" s="29"/>
      <c r="E11" s="34"/>
      <c r="F11" s="24"/>
      <c r="G11" s="35"/>
      <c r="H11" s="31"/>
      <c r="I11" s="24"/>
      <c r="J11" s="34"/>
      <c r="K11" s="29"/>
      <c r="L11" s="34"/>
      <c r="M11" s="24"/>
      <c r="N11" s="35"/>
      <c r="P11" s="95"/>
      <c r="Q11" s="95"/>
      <c r="R11" s="95"/>
      <c r="S11" s="95"/>
      <c r="T11" s="95"/>
      <c r="U11" s="110"/>
    </row>
    <row r="12" spans="1:21" s="13" customFormat="1" ht="18" customHeight="1" thickBot="1" x14ac:dyDescent="0.25">
      <c r="A12" s="26">
        <v>3</v>
      </c>
      <c r="B12" s="27" t="str">
        <f>Times!A4</f>
        <v>BOA</v>
      </c>
      <c r="C12" s="28">
        <v>4</v>
      </c>
      <c r="D12" s="29" t="s">
        <v>0</v>
      </c>
      <c r="E12" s="28">
        <v>1</v>
      </c>
      <c r="F12" s="30" t="str">
        <f>Times!A5</f>
        <v>BAR</v>
      </c>
      <c r="G12" s="111" t="s">
        <v>29</v>
      </c>
      <c r="H12" s="31"/>
      <c r="I12" s="32" t="str">
        <f>Times!A12</f>
        <v>MIL</v>
      </c>
      <c r="J12" s="28">
        <v>2</v>
      </c>
      <c r="K12" s="29" t="s">
        <v>0</v>
      </c>
      <c r="L12" s="28">
        <v>3</v>
      </c>
      <c r="M12" s="33" t="str">
        <f>Times!A13</f>
        <v>FLU</v>
      </c>
      <c r="N12" s="111" t="s">
        <v>30</v>
      </c>
      <c r="P12" s="95"/>
      <c r="Q12" s="95"/>
      <c r="R12" s="95"/>
      <c r="S12" s="95"/>
      <c r="T12" s="95"/>
      <c r="U12" s="110"/>
    </row>
    <row r="13" spans="1:21" s="13" customFormat="1" ht="9.9499999999999993" customHeight="1" thickBot="1" x14ac:dyDescent="0.25">
      <c r="A13" s="29"/>
      <c r="B13" s="24"/>
      <c r="C13" s="34"/>
      <c r="D13" s="29"/>
      <c r="E13" s="34"/>
      <c r="F13" s="24"/>
      <c r="H13" s="31"/>
      <c r="I13" s="24"/>
      <c r="J13" s="34"/>
      <c r="K13" s="29"/>
      <c r="L13" s="34"/>
      <c r="M13" s="24"/>
      <c r="P13" s="95"/>
      <c r="Q13" s="95"/>
      <c r="R13" s="95"/>
      <c r="S13" s="95"/>
      <c r="T13" s="95"/>
      <c r="U13" s="110"/>
    </row>
    <row r="14" spans="1:21" s="13" customFormat="1" ht="18" customHeight="1" thickBot="1" x14ac:dyDescent="0.25">
      <c r="A14" s="112">
        <v>4</v>
      </c>
      <c r="B14" s="100" t="str">
        <f>Times!A6</f>
        <v>SPT</v>
      </c>
      <c r="C14" s="101"/>
      <c r="D14" s="102" t="s">
        <v>0</v>
      </c>
      <c r="E14" s="101"/>
      <c r="F14" s="103" t="str">
        <f>Times!A8</f>
        <v>XXXX</v>
      </c>
      <c r="G14" s="104" t="s">
        <v>33</v>
      </c>
      <c r="H14" s="113"/>
      <c r="I14" s="100" t="str">
        <f>Times!A14</f>
        <v>LIV</v>
      </c>
      <c r="J14" s="101"/>
      <c r="K14" s="102" t="s">
        <v>0</v>
      </c>
      <c r="L14" s="101"/>
      <c r="M14" s="103" t="str">
        <f>Times!A16</f>
        <v>XXXX</v>
      </c>
      <c r="N14" s="104" t="s">
        <v>38</v>
      </c>
      <c r="P14" s="95"/>
      <c r="Q14" s="95"/>
      <c r="R14" s="95"/>
      <c r="S14" s="95"/>
      <c r="T14" s="95"/>
      <c r="U14" s="110"/>
    </row>
    <row r="15" spans="1:21" s="13" customFormat="1" ht="9.9499999999999993" customHeight="1" thickBot="1" x14ac:dyDescent="0.25">
      <c r="A15" s="29"/>
      <c r="B15" s="24"/>
      <c r="C15" s="34"/>
      <c r="D15" s="29"/>
      <c r="E15" s="34"/>
      <c r="F15" s="24"/>
      <c r="G15" s="34"/>
      <c r="H15" s="31"/>
      <c r="I15" s="24"/>
      <c r="J15" s="34"/>
      <c r="K15" s="29"/>
      <c r="L15" s="34"/>
      <c r="M15" s="24"/>
      <c r="N15" s="34"/>
      <c r="P15" s="95"/>
      <c r="Q15" s="95"/>
      <c r="R15" s="95"/>
      <c r="S15" s="95"/>
      <c r="T15" s="95"/>
      <c r="U15" s="110"/>
    </row>
    <row r="16" spans="1:21" s="13" customFormat="1" ht="18" customHeight="1" thickBot="1" x14ac:dyDescent="0.25">
      <c r="A16" s="26">
        <v>5</v>
      </c>
      <c r="B16" s="27" t="str">
        <f>Times!A1</f>
        <v>RAY</v>
      </c>
      <c r="C16" s="28">
        <v>2</v>
      </c>
      <c r="D16" s="29" t="s">
        <v>0</v>
      </c>
      <c r="E16" s="28">
        <v>2</v>
      </c>
      <c r="F16" s="30" t="str">
        <f>Times!A2</f>
        <v>CRU</v>
      </c>
      <c r="G16" s="114" t="s">
        <v>33</v>
      </c>
      <c r="H16" s="31"/>
      <c r="I16" s="32" t="str">
        <f>Times!A9</f>
        <v>ROM</v>
      </c>
      <c r="J16" s="28">
        <v>1</v>
      </c>
      <c r="K16" s="29" t="s">
        <v>0</v>
      </c>
      <c r="L16" s="28">
        <v>3</v>
      </c>
      <c r="M16" s="33" t="str">
        <f>Times!A10</f>
        <v>BOT</v>
      </c>
      <c r="N16" s="114" t="s">
        <v>38</v>
      </c>
    </row>
    <row r="17" spans="1:21" s="13" customFormat="1" ht="9.9499999999999993" customHeight="1" thickBot="1" x14ac:dyDescent="0.25">
      <c r="A17" s="31"/>
      <c r="B17" s="24"/>
      <c r="C17" s="34"/>
      <c r="D17" s="29"/>
      <c r="E17" s="34"/>
      <c r="F17" s="24"/>
      <c r="G17" s="115"/>
      <c r="H17" s="31"/>
      <c r="I17" s="24"/>
      <c r="J17" s="34"/>
      <c r="K17" s="29"/>
      <c r="L17" s="34"/>
      <c r="M17" s="24"/>
      <c r="N17" s="115"/>
      <c r="P17" s="95"/>
      <c r="Q17" s="95"/>
      <c r="R17" s="95"/>
      <c r="S17" s="95"/>
      <c r="T17" s="95"/>
      <c r="U17" s="110"/>
    </row>
    <row r="18" spans="1:21" s="13" customFormat="1" ht="18" customHeight="1" thickBot="1" x14ac:dyDescent="0.25">
      <c r="A18" s="26">
        <v>6</v>
      </c>
      <c r="B18" s="27" t="str">
        <f>Times!A3</f>
        <v>AMA</v>
      </c>
      <c r="C18" s="28">
        <v>1</v>
      </c>
      <c r="D18" s="29" t="s">
        <v>0</v>
      </c>
      <c r="E18" s="28">
        <v>5</v>
      </c>
      <c r="F18" s="30" t="str">
        <f>Times!A4</f>
        <v>BOA</v>
      </c>
      <c r="G18" s="114" t="s">
        <v>34</v>
      </c>
      <c r="H18" s="31"/>
      <c r="I18" s="32" t="str">
        <f>Times!A11</f>
        <v>VAS</v>
      </c>
      <c r="J18" s="28">
        <v>3</v>
      </c>
      <c r="K18" s="29" t="s">
        <v>0</v>
      </c>
      <c r="L18" s="28">
        <v>1</v>
      </c>
      <c r="M18" s="33" t="str">
        <f>Times!A12</f>
        <v>MIL</v>
      </c>
      <c r="N18" s="114" t="s">
        <v>35</v>
      </c>
      <c r="P18" s="95"/>
      <c r="Q18" s="95"/>
      <c r="R18" s="95"/>
      <c r="S18" s="95"/>
      <c r="T18" s="95"/>
      <c r="U18" s="110"/>
    </row>
    <row r="19" spans="1:21" s="13" customFormat="1" ht="9.9499999999999993" customHeight="1" thickBot="1" x14ac:dyDescent="0.25">
      <c r="A19" s="29"/>
      <c r="B19" s="24"/>
      <c r="C19" s="34"/>
      <c r="D19" s="29"/>
      <c r="E19" s="34"/>
      <c r="F19" s="24"/>
      <c r="G19" s="115"/>
      <c r="H19" s="31"/>
      <c r="I19" s="24"/>
      <c r="J19" s="34"/>
      <c r="K19" s="29"/>
      <c r="L19" s="34"/>
      <c r="M19" s="24"/>
      <c r="N19" s="115"/>
      <c r="P19" s="95"/>
      <c r="Q19" s="95"/>
      <c r="R19" s="95"/>
      <c r="S19" s="95"/>
      <c r="T19" s="95"/>
      <c r="U19" s="110"/>
    </row>
    <row r="20" spans="1:21" s="13" customFormat="1" ht="18" customHeight="1" thickBot="1" x14ac:dyDescent="0.25">
      <c r="A20" s="26">
        <v>7</v>
      </c>
      <c r="B20" s="27" t="str">
        <f>Times!A5</f>
        <v>BAR</v>
      </c>
      <c r="C20" s="28">
        <v>1</v>
      </c>
      <c r="D20" s="29" t="s">
        <v>0</v>
      </c>
      <c r="E20" s="28">
        <v>3</v>
      </c>
      <c r="F20" s="30" t="str">
        <f>Times!A6</f>
        <v>SPT</v>
      </c>
      <c r="G20" s="114" t="s">
        <v>36</v>
      </c>
      <c r="H20" s="31"/>
      <c r="I20" s="32" t="str">
        <f>Times!A13</f>
        <v>FLU</v>
      </c>
      <c r="J20" s="28">
        <v>2</v>
      </c>
      <c r="K20" s="29" t="s">
        <v>0</v>
      </c>
      <c r="L20" s="28">
        <v>0</v>
      </c>
      <c r="M20" s="33" t="str">
        <f>Times!A14</f>
        <v>LIV</v>
      </c>
      <c r="N20" s="114" t="s">
        <v>37</v>
      </c>
      <c r="P20" s="95"/>
      <c r="Q20" s="95"/>
      <c r="R20" s="95"/>
      <c r="S20" s="95"/>
      <c r="T20" s="95"/>
      <c r="U20" s="110"/>
    </row>
    <row r="21" spans="1:21" s="13" customFormat="1" ht="9.9499999999999993" customHeight="1" thickBot="1" x14ac:dyDescent="0.25">
      <c r="A21" s="29"/>
      <c r="B21" s="24"/>
      <c r="C21" s="34"/>
      <c r="D21" s="29"/>
      <c r="E21" s="34"/>
      <c r="F21" s="24"/>
      <c r="G21" s="34"/>
      <c r="H21" s="31"/>
      <c r="I21" s="24"/>
      <c r="J21" s="34"/>
      <c r="K21" s="29"/>
      <c r="L21" s="34"/>
      <c r="M21" s="24"/>
      <c r="N21" s="34"/>
      <c r="P21" s="95"/>
      <c r="Q21" s="95"/>
      <c r="R21" s="95"/>
      <c r="S21" s="95"/>
      <c r="T21" s="95"/>
      <c r="U21" s="110"/>
    </row>
    <row r="22" spans="1:21" s="13" customFormat="1" ht="18" customHeight="1" thickBot="1" x14ac:dyDescent="0.25">
      <c r="A22" s="112">
        <v>8</v>
      </c>
      <c r="B22" s="100" t="str">
        <f>Times!A7</f>
        <v>ESP</v>
      </c>
      <c r="C22" s="101"/>
      <c r="D22" s="102" t="s">
        <v>0</v>
      </c>
      <c r="E22" s="101"/>
      <c r="F22" s="103" t="str">
        <f>Times!A8</f>
        <v>XXXX</v>
      </c>
      <c r="G22" s="105" t="s">
        <v>40</v>
      </c>
      <c r="H22" s="113"/>
      <c r="I22" s="100" t="str">
        <f>Times!A15</f>
        <v>XXXX</v>
      </c>
      <c r="J22" s="101"/>
      <c r="K22" s="102" t="s">
        <v>0</v>
      </c>
      <c r="L22" s="101"/>
      <c r="M22" s="103" t="str">
        <f>Times!A16</f>
        <v>XXXX</v>
      </c>
      <c r="N22" s="105" t="s">
        <v>44</v>
      </c>
      <c r="P22" s="95"/>
      <c r="Q22" s="95"/>
      <c r="R22" s="95"/>
      <c r="S22" s="95"/>
      <c r="T22" s="95"/>
      <c r="U22" s="110"/>
    </row>
    <row r="23" spans="1:21" s="13" customFormat="1" ht="9.9499999999999993" customHeight="1" thickBot="1" x14ac:dyDescent="0.25">
      <c r="A23" s="29"/>
      <c r="B23" s="24"/>
      <c r="C23" s="34"/>
      <c r="D23" s="29"/>
      <c r="E23" s="34"/>
      <c r="F23" s="24"/>
      <c r="G23" s="35"/>
      <c r="H23" s="31"/>
      <c r="I23" s="24"/>
      <c r="J23" s="34"/>
      <c r="K23" s="29"/>
      <c r="L23" s="34"/>
      <c r="M23" s="24"/>
      <c r="N23" s="35"/>
      <c r="P23" s="95"/>
      <c r="Q23" s="95"/>
      <c r="R23" s="95"/>
      <c r="S23" s="95"/>
      <c r="T23" s="95"/>
      <c r="U23" s="110"/>
    </row>
    <row r="24" spans="1:21" s="13" customFormat="1" ht="18" customHeight="1" thickBot="1" x14ac:dyDescent="0.25">
      <c r="A24" s="26">
        <v>9</v>
      </c>
      <c r="B24" s="27" t="str">
        <f>Times!A1</f>
        <v>RAY</v>
      </c>
      <c r="C24" s="28">
        <v>1</v>
      </c>
      <c r="D24" s="29" t="s">
        <v>0</v>
      </c>
      <c r="E24" s="28">
        <v>1</v>
      </c>
      <c r="F24" s="30" t="str">
        <f>Times!A3</f>
        <v>AMA</v>
      </c>
      <c r="G24" s="18" t="s">
        <v>39</v>
      </c>
      <c r="H24" s="31"/>
      <c r="I24" s="32" t="str">
        <f>Times!A9</f>
        <v>ROM</v>
      </c>
      <c r="J24" s="28">
        <v>2</v>
      </c>
      <c r="K24" s="29" t="s">
        <v>0</v>
      </c>
      <c r="L24" s="28">
        <v>4</v>
      </c>
      <c r="M24" s="33" t="str">
        <f>Times!A11</f>
        <v>VAS</v>
      </c>
      <c r="N24" s="18" t="s">
        <v>43</v>
      </c>
      <c r="P24" s="95"/>
      <c r="Q24" s="95"/>
      <c r="R24" s="95"/>
      <c r="S24" s="95"/>
      <c r="T24" s="95"/>
      <c r="U24" s="110"/>
    </row>
    <row r="25" spans="1:21" s="13" customFormat="1" ht="9.9499999999999993" customHeight="1" thickBot="1" x14ac:dyDescent="0.25">
      <c r="A25" s="29"/>
      <c r="B25" s="24"/>
      <c r="C25" s="34"/>
      <c r="D25" s="29"/>
      <c r="E25" s="34"/>
      <c r="F25" s="24"/>
      <c r="G25" s="35"/>
      <c r="H25" s="31"/>
      <c r="I25" s="24"/>
      <c r="J25" s="34"/>
      <c r="K25" s="29"/>
      <c r="L25" s="34"/>
      <c r="M25" s="24"/>
      <c r="N25" s="35"/>
      <c r="P25" s="95"/>
      <c r="Q25" s="95"/>
      <c r="R25" s="95"/>
      <c r="S25" s="95"/>
      <c r="T25" s="95"/>
      <c r="U25" s="110"/>
    </row>
    <row r="26" spans="1:21" s="13" customFormat="1" ht="18" customHeight="1" thickBot="1" x14ac:dyDescent="0.25">
      <c r="A26" s="112">
        <v>10</v>
      </c>
      <c r="B26" s="100" t="str">
        <f>Times!A2</f>
        <v>CRU</v>
      </c>
      <c r="C26" s="101"/>
      <c r="D26" s="102" t="s">
        <v>0</v>
      </c>
      <c r="E26" s="101"/>
      <c r="F26" s="103" t="str">
        <f>Times!A8</f>
        <v>XXXX</v>
      </c>
      <c r="G26" s="106" t="s">
        <v>45</v>
      </c>
      <c r="H26" s="113"/>
      <c r="I26" s="100" t="str">
        <f>Times!A10</f>
        <v>BOT</v>
      </c>
      <c r="J26" s="101"/>
      <c r="K26" s="102" t="s">
        <v>0</v>
      </c>
      <c r="L26" s="101"/>
      <c r="M26" s="103" t="str">
        <f>Times!A16</f>
        <v>XXXX</v>
      </c>
      <c r="N26" s="106" t="s">
        <v>46</v>
      </c>
      <c r="P26" s="95"/>
      <c r="Q26" s="95"/>
      <c r="R26" s="95"/>
      <c r="S26" s="95"/>
      <c r="T26" s="95"/>
      <c r="U26" s="110"/>
    </row>
    <row r="27" spans="1:21" s="13" customFormat="1" ht="9.9499999999999993" customHeight="1" thickBot="1" x14ac:dyDescent="0.25">
      <c r="A27" s="29"/>
      <c r="B27" s="24"/>
      <c r="C27" s="34"/>
      <c r="D27" s="29"/>
      <c r="E27" s="34"/>
      <c r="F27" s="24"/>
      <c r="G27" s="35"/>
      <c r="H27" s="31"/>
      <c r="I27" s="24"/>
      <c r="J27" s="34"/>
      <c r="K27" s="29"/>
      <c r="L27" s="34"/>
      <c r="M27" s="24"/>
      <c r="N27" s="35"/>
      <c r="P27" s="95"/>
      <c r="Q27" s="95"/>
      <c r="R27" s="95"/>
      <c r="S27" s="95"/>
      <c r="T27" s="95"/>
      <c r="U27" s="110"/>
    </row>
    <row r="28" spans="1:21" s="13" customFormat="1" ht="18" customHeight="1" thickBot="1" x14ac:dyDescent="0.25">
      <c r="A28" s="26">
        <v>11</v>
      </c>
      <c r="B28" s="27" t="str">
        <f>Times!A4</f>
        <v>BOA</v>
      </c>
      <c r="C28" s="28">
        <v>2</v>
      </c>
      <c r="D28" s="29" t="s">
        <v>0</v>
      </c>
      <c r="E28" s="28">
        <v>1</v>
      </c>
      <c r="F28" s="30" t="str">
        <f>Times!A6</f>
        <v>SPT</v>
      </c>
      <c r="G28" s="116" t="s">
        <v>40</v>
      </c>
      <c r="H28" s="31"/>
      <c r="I28" s="32" t="str">
        <f>Times!A12</f>
        <v>MIL</v>
      </c>
      <c r="J28" s="28">
        <v>1</v>
      </c>
      <c r="K28" s="29" t="s">
        <v>0</v>
      </c>
      <c r="L28" s="28">
        <v>1</v>
      </c>
      <c r="M28" s="33" t="str">
        <f>Times!A14</f>
        <v>LIV</v>
      </c>
      <c r="N28" s="116" t="s">
        <v>44</v>
      </c>
      <c r="P28" s="95"/>
      <c r="Q28" s="95"/>
      <c r="R28" s="95"/>
      <c r="S28" s="95"/>
      <c r="T28" s="95"/>
      <c r="U28" s="110"/>
    </row>
    <row r="29" spans="1:21" s="13" customFormat="1" ht="9.9499999999999993" customHeight="1" thickBot="1" x14ac:dyDescent="0.25">
      <c r="A29" s="29"/>
      <c r="B29" s="24"/>
      <c r="C29" s="34"/>
      <c r="D29" s="29"/>
      <c r="E29" s="34"/>
      <c r="F29" s="24"/>
      <c r="G29" s="115"/>
      <c r="H29" s="31"/>
      <c r="I29" s="24"/>
      <c r="J29" s="34"/>
      <c r="K29" s="29"/>
      <c r="L29" s="34"/>
      <c r="M29" s="24"/>
      <c r="N29" s="115"/>
      <c r="P29" s="95"/>
      <c r="Q29" s="95"/>
      <c r="R29" s="95"/>
      <c r="S29" s="95"/>
      <c r="T29" s="95"/>
      <c r="U29" s="110"/>
    </row>
    <row r="30" spans="1:21" s="13" customFormat="1" ht="18" customHeight="1" thickBot="1" x14ac:dyDescent="0.25">
      <c r="A30" s="26">
        <v>12</v>
      </c>
      <c r="B30" s="27" t="str">
        <f>Times!A5</f>
        <v>BAR</v>
      </c>
      <c r="C30" s="28">
        <v>1</v>
      </c>
      <c r="D30" s="29" t="s">
        <v>0</v>
      </c>
      <c r="E30" s="28">
        <v>1</v>
      </c>
      <c r="F30" s="30" t="str">
        <f>Times!A7</f>
        <v>ESP</v>
      </c>
      <c r="G30" s="18" t="s">
        <v>41</v>
      </c>
      <c r="H30" s="31"/>
      <c r="I30" s="100" t="str">
        <f>Times!A13</f>
        <v>FLU</v>
      </c>
      <c r="J30" s="101"/>
      <c r="K30" s="102" t="s">
        <v>0</v>
      </c>
      <c r="L30" s="101"/>
      <c r="M30" s="103" t="str">
        <f>Times!A15</f>
        <v>XXXX</v>
      </c>
      <c r="N30" s="105" t="s">
        <v>42</v>
      </c>
      <c r="P30" s="95"/>
      <c r="Q30" s="95"/>
      <c r="R30" s="95"/>
      <c r="S30" s="95"/>
      <c r="T30" s="95"/>
      <c r="U30" s="110"/>
    </row>
    <row r="31" spans="1:21" s="13" customFormat="1" ht="9.9499999999999993" customHeight="1" thickBot="1" x14ac:dyDescent="0.25">
      <c r="A31" s="29"/>
      <c r="B31" s="24"/>
      <c r="C31" s="34"/>
      <c r="D31" s="29"/>
      <c r="E31" s="34"/>
      <c r="F31" s="24"/>
      <c r="G31" s="35"/>
      <c r="H31" s="31"/>
      <c r="I31" s="24"/>
      <c r="J31" s="34"/>
      <c r="K31" s="29"/>
      <c r="L31" s="34"/>
      <c r="M31" s="24"/>
      <c r="N31" s="115"/>
      <c r="P31" s="95"/>
      <c r="Q31" s="95"/>
      <c r="R31" s="95"/>
      <c r="S31" s="95"/>
      <c r="T31" s="95"/>
      <c r="U31" s="110"/>
    </row>
    <row r="32" spans="1:21" s="13" customFormat="1" ht="18" customHeight="1" thickBot="1" x14ac:dyDescent="0.25">
      <c r="A32" s="26">
        <v>13</v>
      </c>
      <c r="B32" s="27" t="str">
        <f>Times!A1</f>
        <v>RAY</v>
      </c>
      <c r="C32" s="28">
        <v>3</v>
      </c>
      <c r="D32" s="29" t="s">
        <v>0</v>
      </c>
      <c r="E32" s="28">
        <v>2</v>
      </c>
      <c r="F32" s="30" t="str">
        <f>Times!A5</f>
        <v>BAR</v>
      </c>
      <c r="G32" s="117" t="s">
        <v>45</v>
      </c>
      <c r="H32" s="31"/>
      <c r="I32" s="32" t="str">
        <f>Times!A9</f>
        <v>ROM</v>
      </c>
      <c r="J32" s="28">
        <v>1</v>
      </c>
      <c r="K32" s="29" t="s">
        <v>0</v>
      </c>
      <c r="L32" s="28">
        <v>1</v>
      </c>
      <c r="M32" s="33" t="str">
        <f>Times!A13</f>
        <v>FLU</v>
      </c>
      <c r="N32" s="117" t="s">
        <v>46</v>
      </c>
      <c r="P32" s="95"/>
      <c r="Q32" s="95"/>
      <c r="R32" s="95"/>
      <c r="S32" s="95"/>
      <c r="T32" s="95"/>
      <c r="U32" s="110"/>
    </row>
    <row r="33" spans="1:21" s="13" customFormat="1" ht="9.9499999999999993" customHeight="1" thickBot="1" x14ac:dyDescent="0.25">
      <c r="A33" s="29"/>
      <c r="B33" s="24"/>
      <c r="C33" s="34"/>
      <c r="D33" s="29"/>
      <c r="E33" s="34"/>
      <c r="F33" s="24"/>
      <c r="G33" s="115"/>
      <c r="H33" s="31"/>
      <c r="I33" s="24"/>
      <c r="J33" s="34"/>
      <c r="K33" s="29"/>
      <c r="L33" s="34"/>
      <c r="M33" s="24"/>
      <c r="N33" s="115"/>
      <c r="P33" s="95"/>
      <c r="Q33" s="95"/>
      <c r="R33" s="95"/>
      <c r="S33" s="95"/>
      <c r="T33" s="95"/>
      <c r="U33" s="110"/>
    </row>
    <row r="34" spans="1:21" s="13" customFormat="1" ht="18" customHeight="1" thickBot="1" x14ac:dyDescent="0.25">
      <c r="A34" s="26">
        <v>14</v>
      </c>
      <c r="B34" s="27" t="str">
        <f>Times!A4</f>
        <v>BOA</v>
      </c>
      <c r="C34" s="28">
        <v>3</v>
      </c>
      <c r="D34" s="29" t="s">
        <v>0</v>
      </c>
      <c r="E34" s="28">
        <v>1</v>
      </c>
      <c r="F34" s="30" t="str">
        <f>Times!A7</f>
        <v>ESP</v>
      </c>
      <c r="G34" s="111" t="s">
        <v>47</v>
      </c>
      <c r="H34" s="31"/>
      <c r="I34" s="100" t="str">
        <f>Times!A12</f>
        <v>MIL</v>
      </c>
      <c r="J34" s="101"/>
      <c r="K34" s="102" t="s">
        <v>0</v>
      </c>
      <c r="L34" s="101"/>
      <c r="M34" s="103" t="str">
        <f>Times!A15</f>
        <v>XXXX</v>
      </c>
      <c r="N34" s="107" t="s">
        <v>48</v>
      </c>
      <c r="P34" s="95"/>
      <c r="Q34" s="95"/>
      <c r="R34" s="95"/>
      <c r="S34" s="95"/>
      <c r="T34" s="95"/>
      <c r="U34" s="110"/>
    </row>
    <row r="35" spans="1:21" s="13" customFormat="1" ht="9.9499999999999993" customHeight="1" thickBot="1" x14ac:dyDescent="0.25">
      <c r="A35" s="29"/>
      <c r="B35" s="24"/>
      <c r="C35" s="34"/>
      <c r="D35" s="29"/>
      <c r="E35" s="34"/>
      <c r="F35" s="24"/>
      <c r="G35" s="35"/>
      <c r="H35" s="31"/>
      <c r="I35" s="24"/>
      <c r="J35" s="34"/>
      <c r="K35" s="29"/>
      <c r="L35" s="34"/>
      <c r="M35" s="24"/>
      <c r="N35" s="35"/>
      <c r="P35" s="95"/>
      <c r="Q35" s="95"/>
      <c r="R35" s="95"/>
      <c r="S35" s="95"/>
      <c r="T35" s="95"/>
      <c r="U35" s="110"/>
    </row>
    <row r="36" spans="1:21" s="13" customFormat="1" ht="18" customHeight="1" thickBot="1" x14ac:dyDescent="0.25">
      <c r="A36" s="112">
        <v>15</v>
      </c>
      <c r="B36" s="100" t="str">
        <f>Times!A3</f>
        <v>AMA</v>
      </c>
      <c r="C36" s="101"/>
      <c r="D36" s="102" t="s">
        <v>0</v>
      </c>
      <c r="E36" s="101"/>
      <c r="F36" s="103" t="str">
        <f>Times!A8</f>
        <v>XXXX</v>
      </c>
      <c r="G36" s="104" t="s">
        <v>53</v>
      </c>
      <c r="H36" s="113"/>
      <c r="I36" s="100" t="str">
        <f>Times!A11</f>
        <v>VAS</v>
      </c>
      <c r="J36" s="101"/>
      <c r="K36" s="102" t="s">
        <v>0</v>
      </c>
      <c r="L36" s="101"/>
      <c r="M36" s="103" t="str">
        <f>Times!A16</f>
        <v>XXXX</v>
      </c>
      <c r="N36" s="104" t="s">
        <v>55</v>
      </c>
      <c r="P36" s="95"/>
      <c r="Q36" s="95"/>
      <c r="R36" s="95"/>
      <c r="S36" s="95"/>
      <c r="T36" s="95"/>
      <c r="U36" s="110"/>
    </row>
    <row r="37" spans="1:21" s="13" customFormat="1" ht="9.9499999999999993" customHeight="1" thickBot="1" x14ac:dyDescent="0.25">
      <c r="A37" s="29"/>
      <c r="B37" s="24"/>
      <c r="C37" s="34"/>
      <c r="D37" s="29"/>
      <c r="E37" s="34"/>
      <c r="F37" s="24"/>
      <c r="G37" s="35"/>
      <c r="H37" s="31"/>
      <c r="I37" s="24"/>
      <c r="J37" s="34"/>
      <c r="K37" s="29"/>
      <c r="L37" s="34"/>
      <c r="M37" s="24"/>
      <c r="N37" s="35"/>
      <c r="P37" s="95"/>
      <c r="Q37" s="95"/>
      <c r="R37" s="95"/>
      <c r="S37" s="95"/>
      <c r="T37" s="95"/>
      <c r="U37" s="110"/>
    </row>
    <row r="38" spans="1:21" s="13" customFormat="1" ht="18" customHeight="1" thickBot="1" x14ac:dyDescent="0.25">
      <c r="A38" s="26">
        <v>16</v>
      </c>
      <c r="B38" s="27" t="str">
        <f>Times!A2</f>
        <v>CRU</v>
      </c>
      <c r="C38" s="28">
        <v>1</v>
      </c>
      <c r="D38" s="29" t="s">
        <v>0</v>
      </c>
      <c r="E38" s="28">
        <v>0</v>
      </c>
      <c r="F38" s="30" t="str">
        <f>Times!A6</f>
        <v>SPT</v>
      </c>
      <c r="G38" s="118" t="s">
        <v>49</v>
      </c>
      <c r="H38" s="31"/>
      <c r="I38" s="32" t="str">
        <f>Times!A10</f>
        <v>BOT</v>
      </c>
      <c r="J38" s="28">
        <v>0</v>
      </c>
      <c r="K38" s="29" t="s">
        <v>0</v>
      </c>
      <c r="L38" s="28">
        <v>0</v>
      </c>
      <c r="M38" s="33" t="str">
        <f>Times!A14</f>
        <v>LIV</v>
      </c>
      <c r="N38" s="118" t="s">
        <v>50</v>
      </c>
      <c r="P38" s="95"/>
      <c r="Q38" s="95"/>
      <c r="R38" s="95"/>
      <c r="S38" s="95"/>
      <c r="T38" s="95"/>
      <c r="U38" s="110"/>
    </row>
    <row r="39" spans="1:21" s="13" customFormat="1" ht="9.9499999999999993" customHeight="1" thickBot="1" x14ac:dyDescent="0.25">
      <c r="A39" s="29"/>
      <c r="B39" s="24"/>
      <c r="C39" s="34"/>
      <c r="D39" s="29"/>
      <c r="E39" s="34"/>
      <c r="F39" s="24"/>
      <c r="G39" s="115"/>
      <c r="H39" s="31"/>
      <c r="I39" s="24"/>
      <c r="J39" s="34"/>
      <c r="K39" s="29"/>
      <c r="L39" s="34"/>
      <c r="M39" s="24"/>
      <c r="N39" s="115"/>
      <c r="P39" s="95"/>
      <c r="Q39" s="95"/>
      <c r="R39" s="95"/>
      <c r="S39" s="95"/>
      <c r="T39" s="95"/>
      <c r="U39" s="110"/>
    </row>
    <row r="40" spans="1:21" s="13" customFormat="1" ht="18" customHeight="1" thickBot="1" x14ac:dyDescent="0.25">
      <c r="A40" s="26">
        <v>17</v>
      </c>
      <c r="B40" s="27" t="str">
        <f>Times!A1</f>
        <v>RAY</v>
      </c>
      <c r="C40" s="28">
        <v>3</v>
      </c>
      <c r="D40" s="29" t="s">
        <v>0</v>
      </c>
      <c r="E40" s="28">
        <v>5</v>
      </c>
      <c r="F40" s="30" t="str">
        <f>Times!A4</f>
        <v>BOA</v>
      </c>
      <c r="G40" s="114" t="s">
        <v>51</v>
      </c>
      <c r="H40" s="31"/>
      <c r="I40" s="32" t="str">
        <f>Times!A9</f>
        <v>ROM</v>
      </c>
      <c r="J40" s="28">
        <v>1</v>
      </c>
      <c r="K40" s="29" t="s">
        <v>0</v>
      </c>
      <c r="L40" s="28">
        <v>2</v>
      </c>
      <c r="M40" s="33" t="str">
        <f>Times!A12</f>
        <v>MIL</v>
      </c>
      <c r="N40" s="114" t="s">
        <v>52</v>
      </c>
      <c r="P40" s="95"/>
      <c r="Q40" s="95"/>
      <c r="R40" s="95"/>
      <c r="S40" s="95"/>
      <c r="T40" s="95"/>
      <c r="U40" s="110"/>
    </row>
    <row r="41" spans="1:21" s="13" customFormat="1" ht="9.9499999999999993" customHeight="1" thickBot="1" x14ac:dyDescent="0.25">
      <c r="A41" s="29"/>
      <c r="B41" s="24"/>
      <c r="C41" s="34"/>
      <c r="D41" s="29"/>
      <c r="E41" s="34"/>
      <c r="F41" s="24"/>
      <c r="G41" s="35"/>
      <c r="H41" s="31"/>
      <c r="I41" s="24"/>
      <c r="J41" s="34"/>
      <c r="K41" s="29"/>
      <c r="L41" s="34"/>
      <c r="M41" s="24"/>
      <c r="N41" s="35"/>
      <c r="P41" s="95"/>
      <c r="Q41" s="95"/>
      <c r="R41" s="95"/>
      <c r="S41" s="95"/>
      <c r="T41" s="95"/>
      <c r="U41" s="110"/>
    </row>
    <row r="42" spans="1:21" s="13" customFormat="1" ht="18" customHeight="1" thickBot="1" x14ac:dyDescent="0.25">
      <c r="A42" s="112">
        <v>18</v>
      </c>
      <c r="B42" s="100" t="str">
        <f>Times!A5</f>
        <v>BAR</v>
      </c>
      <c r="C42" s="101"/>
      <c r="D42" s="102" t="s">
        <v>0</v>
      </c>
      <c r="E42" s="101"/>
      <c r="F42" s="103" t="str">
        <f>Times!A8</f>
        <v>XXXX</v>
      </c>
      <c r="G42" s="105" t="s">
        <v>59</v>
      </c>
      <c r="H42" s="113"/>
      <c r="I42" s="100" t="str">
        <f>Times!A13</f>
        <v>FLU</v>
      </c>
      <c r="J42" s="101"/>
      <c r="K42" s="102" t="s">
        <v>0</v>
      </c>
      <c r="L42" s="101"/>
      <c r="M42" s="103" t="str">
        <f>Times!A16</f>
        <v>XXXX</v>
      </c>
      <c r="N42" s="105" t="s">
        <v>60</v>
      </c>
      <c r="P42" s="95"/>
      <c r="Q42" s="95"/>
      <c r="R42" s="95"/>
      <c r="S42" s="95"/>
      <c r="T42" s="95"/>
      <c r="U42" s="110"/>
    </row>
    <row r="43" spans="1:21" s="13" customFormat="1" ht="9.9499999999999993" customHeight="1" thickBot="1" x14ac:dyDescent="0.25">
      <c r="A43" s="29"/>
      <c r="B43" s="24"/>
      <c r="C43" s="34"/>
      <c r="D43" s="29"/>
      <c r="E43" s="34"/>
      <c r="F43" s="24"/>
      <c r="G43" s="35"/>
      <c r="H43" s="31"/>
      <c r="I43" s="24"/>
      <c r="J43" s="34"/>
      <c r="K43" s="29"/>
      <c r="L43" s="34"/>
      <c r="M43" s="24"/>
      <c r="N43" s="35"/>
      <c r="P43" s="95"/>
      <c r="Q43" s="95"/>
      <c r="R43" s="95"/>
      <c r="S43" s="95"/>
      <c r="T43" s="95"/>
      <c r="U43" s="110"/>
    </row>
    <row r="44" spans="1:21" s="13" customFormat="1" ht="18" customHeight="1" thickBot="1" x14ac:dyDescent="0.25">
      <c r="A44" s="26">
        <v>19</v>
      </c>
      <c r="B44" s="27" t="str">
        <f>Times!A3</f>
        <v>AMA</v>
      </c>
      <c r="C44" s="28">
        <v>1</v>
      </c>
      <c r="D44" s="29" t="s">
        <v>0</v>
      </c>
      <c r="E44" s="28">
        <v>3</v>
      </c>
      <c r="F44" s="30" t="str">
        <f>Times!A6</f>
        <v>SPT</v>
      </c>
      <c r="G44" s="114" t="s">
        <v>54</v>
      </c>
      <c r="H44" s="31"/>
      <c r="I44" s="32" t="str">
        <f>Times!A11</f>
        <v>VAS</v>
      </c>
      <c r="J44" s="28">
        <v>3</v>
      </c>
      <c r="K44" s="29" t="s">
        <v>0</v>
      </c>
      <c r="L44" s="28">
        <v>1</v>
      </c>
      <c r="M44" s="33" t="str">
        <f>Times!A14</f>
        <v>LIV</v>
      </c>
      <c r="N44" s="114" t="s">
        <v>56</v>
      </c>
      <c r="P44" s="95"/>
      <c r="Q44" s="95"/>
      <c r="R44" s="95"/>
      <c r="S44" s="95"/>
      <c r="T44" s="95"/>
      <c r="U44" s="110"/>
    </row>
    <row r="45" spans="1:21" s="13" customFormat="1" ht="9.9499999999999993" customHeight="1" thickBot="1" x14ac:dyDescent="0.25">
      <c r="A45" s="29"/>
      <c r="B45" s="24"/>
      <c r="C45" s="34"/>
      <c r="D45" s="29"/>
      <c r="E45" s="34"/>
      <c r="F45" s="24"/>
      <c r="G45" s="115"/>
      <c r="H45" s="31"/>
      <c r="I45" s="24"/>
      <c r="J45" s="34"/>
      <c r="K45" s="29"/>
      <c r="L45" s="34"/>
      <c r="M45" s="24"/>
      <c r="N45" s="115"/>
      <c r="P45" s="95"/>
      <c r="Q45" s="95"/>
      <c r="R45" s="95"/>
      <c r="S45" s="95"/>
      <c r="T45" s="95"/>
      <c r="U45" s="110"/>
    </row>
    <row r="46" spans="1:21" s="13" customFormat="1" ht="18" customHeight="1" thickBot="1" x14ac:dyDescent="0.25">
      <c r="A46" s="26">
        <v>20</v>
      </c>
      <c r="B46" s="27" t="str">
        <f>Times!A2</f>
        <v>CRU</v>
      </c>
      <c r="C46" s="28">
        <v>1</v>
      </c>
      <c r="D46" s="29" t="s">
        <v>0</v>
      </c>
      <c r="E46" s="28">
        <v>2</v>
      </c>
      <c r="F46" s="30" t="str">
        <f>Times!A7</f>
        <v>ESP</v>
      </c>
      <c r="G46" s="130" t="s">
        <v>53</v>
      </c>
      <c r="H46" s="31"/>
      <c r="I46" s="100" t="str">
        <f>Times!A10</f>
        <v>BOT</v>
      </c>
      <c r="J46" s="101"/>
      <c r="K46" s="102" t="s">
        <v>0</v>
      </c>
      <c r="L46" s="101"/>
      <c r="M46" s="103" t="str">
        <f>Times!A15</f>
        <v>XXXX</v>
      </c>
      <c r="N46" s="104" t="s">
        <v>55</v>
      </c>
      <c r="P46" s="95"/>
      <c r="Q46" s="95"/>
      <c r="R46" s="95"/>
      <c r="S46" s="95"/>
      <c r="T46" s="95"/>
      <c r="U46" s="110"/>
    </row>
    <row r="47" spans="1:21" s="13" customFormat="1" ht="9.9499999999999993" customHeight="1" thickBot="1" x14ac:dyDescent="0.25">
      <c r="A47" s="29"/>
      <c r="B47" s="24"/>
      <c r="C47" s="34"/>
      <c r="D47" s="29"/>
      <c r="E47" s="34"/>
      <c r="F47" s="24"/>
      <c r="G47" s="35"/>
      <c r="H47" s="31"/>
      <c r="I47" s="24"/>
      <c r="J47" s="34"/>
      <c r="K47" s="29"/>
      <c r="L47" s="34"/>
      <c r="M47" s="24"/>
      <c r="N47" s="35"/>
      <c r="P47" s="95"/>
      <c r="Q47" s="95"/>
      <c r="R47" s="95"/>
      <c r="S47" s="95"/>
      <c r="T47" s="95"/>
      <c r="U47" s="110"/>
    </row>
    <row r="48" spans="1:21" s="13" customFormat="1" ht="18" customHeight="1" thickBot="1" x14ac:dyDescent="0.25">
      <c r="A48" s="112">
        <v>21</v>
      </c>
      <c r="B48" s="100" t="str">
        <f>Times!A1</f>
        <v>RAY</v>
      </c>
      <c r="C48" s="101"/>
      <c r="D48" s="102" t="s">
        <v>0</v>
      </c>
      <c r="E48" s="101"/>
      <c r="F48" s="103" t="str">
        <f>Times!A8</f>
        <v>XXXX</v>
      </c>
      <c r="G48" s="107" t="s">
        <v>76</v>
      </c>
      <c r="H48" s="113"/>
      <c r="I48" s="100" t="str">
        <f>Times!A9</f>
        <v>ROM</v>
      </c>
      <c r="J48" s="101"/>
      <c r="K48" s="102" t="s">
        <v>0</v>
      </c>
      <c r="L48" s="101"/>
      <c r="M48" s="103" t="str">
        <f>Times!A16</f>
        <v>XXXX</v>
      </c>
      <c r="N48" s="107" t="s">
        <v>65</v>
      </c>
      <c r="P48" s="95"/>
      <c r="Q48" s="95"/>
      <c r="R48" s="95"/>
      <c r="S48" s="95"/>
      <c r="T48" s="95"/>
      <c r="U48" s="110"/>
    </row>
    <row r="49" spans="1:21" s="13" customFormat="1" ht="9.9499999999999993" customHeight="1" thickBot="1" x14ac:dyDescent="0.25">
      <c r="A49" s="29"/>
      <c r="B49" s="24"/>
      <c r="C49" s="34"/>
      <c r="D49" s="29"/>
      <c r="E49" s="34"/>
      <c r="F49" s="24"/>
      <c r="G49" s="35"/>
      <c r="H49" s="31"/>
      <c r="I49" s="24"/>
      <c r="J49" s="34"/>
      <c r="K49" s="29"/>
      <c r="L49" s="34"/>
      <c r="M49" s="24"/>
      <c r="N49" s="35"/>
      <c r="P49" s="95"/>
      <c r="Q49" s="95"/>
      <c r="R49" s="95"/>
      <c r="S49" s="95"/>
      <c r="T49" s="95"/>
      <c r="U49" s="110"/>
    </row>
    <row r="50" spans="1:21" s="13" customFormat="1" ht="18" customHeight="1" thickBot="1" x14ac:dyDescent="0.25">
      <c r="A50" s="26">
        <v>22</v>
      </c>
      <c r="B50" s="27" t="str">
        <f>Times!A2</f>
        <v>CRU</v>
      </c>
      <c r="C50" s="28">
        <v>3</v>
      </c>
      <c r="D50" s="29" t="s">
        <v>0</v>
      </c>
      <c r="E50" s="28">
        <v>3</v>
      </c>
      <c r="F50" s="30" t="str">
        <f>Times!A4</f>
        <v>BOA</v>
      </c>
      <c r="G50" s="116" t="s">
        <v>57</v>
      </c>
      <c r="H50" s="31"/>
      <c r="I50" s="32" t="str">
        <f>Times!A10</f>
        <v>BOT</v>
      </c>
      <c r="J50" s="28">
        <v>1</v>
      </c>
      <c r="K50" s="29" t="s">
        <v>0</v>
      </c>
      <c r="L50" s="28">
        <v>0</v>
      </c>
      <c r="M50" s="33" t="str">
        <f>Times!A12</f>
        <v>MIL</v>
      </c>
      <c r="N50" s="116" t="s">
        <v>61</v>
      </c>
      <c r="P50" s="95"/>
      <c r="Q50" s="95"/>
      <c r="R50" s="95"/>
      <c r="S50" s="95"/>
      <c r="T50" s="95"/>
      <c r="U50" s="110"/>
    </row>
    <row r="51" spans="1:21" s="13" customFormat="1" ht="9.9499999999999993" customHeight="1" thickBot="1" x14ac:dyDescent="0.25">
      <c r="A51" s="29"/>
      <c r="B51" s="24"/>
      <c r="C51" s="34"/>
      <c r="D51" s="29"/>
      <c r="E51" s="34"/>
      <c r="F51" s="24"/>
      <c r="G51"/>
      <c r="H51" s="31"/>
      <c r="I51" s="24"/>
      <c r="J51" s="34"/>
      <c r="K51" s="29"/>
      <c r="L51" s="34"/>
      <c r="M51" s="24"/>
      <c r="N51" s="115"/>
      <c r="P51" s="95"/>
      <c r="Q51" s="95"/>
      <c r="R51" s="95"/>
      <c r="S51" s="95"/>
      <c r="T51" s="95"/>
      <c r="U51" s="110"/>
    </row>
    <row r="52" spans="1:21" s="13" customFormat="1" ht="18" customHeight="1" thickBot="1" x14ac:dyDescent="0.25">
      <c r="A52" s="26">
        <v>23</v>
      </c>
      <c r="B52" s="27" t="str">
        <f>Times!A3</f>
        <v>AMA</v>
      </c>
      <c r="C52" s="28">
        <v>0</v>
      </c>
      <c r="D52" s="29" t="s">
        <v>0</v>
      </c>
      <c r="E52" s="28">
        <v>0</v>
      </c>
      <c r="F52" s="30" t="str">
        <f>Times!A5</f>
        <v>BAR</v>
      </c>
      <c r="G52" s="116" t="s">
        <v>58</v>
      </c>
      <c r="H52" s="31"/>
      <c r="I52" s="32" t="str">
        <f>Times!A11</f>
        <v>VAS</v>
      </c>
      <c r="J52" s="28">
        <v>2</v>
      </c>
      <c r="K52" s="29" t="s">
        <v>0</v>
      </c>
      <c r="L52" s="28">
        <v>2</v>
      </c>
      <c r="M52" s="33" t="str">
        <f>Times!A13</f>
        <v>FLU</v>
      </c>
      <c r="N52" s="116" t="s">
        <v>62</v>
      </c>
      <c r="P52" s="95"/>
      <c r="Q52" s="95"/>
      <c r="R52" s="95"/>
      <c r="S52" s="95"/>
      <c r="T52" s="95"/>
      <c r="U52" s="110"/>
    </row>
    <row r="53" spans="1:21" s="13" customFormat="1" ht="9.9499999999999993" customHeight="1" thickBot="1" x14ac:dyDescent="0.25">
      <c r="A53" s="29"/>
      <c r="B53" s="24"/>
      <c r="C53" s="34"/>
      <c r="D53" s="29"/>
      <c r="E53" s="34"/>
      <c r="F53" s="24"/>
      <c r="G53" s="115"/>
      <c r="H53" s="31"/>
      <c r="I53" s="24"/>
      <c r="J53" s="34"/>
      <c r="K53" s="29"/>
      <c r="L53" s="34"/>
      <c r="M53" s="24"/>
      <c r="N53" s="115"/>
      <c r="P53" s="95"/>
      <c r="Q53" s="95"/>
      <c r="R53" s="95"/>
      <c r="S53" s="95"/>
      <c r="T53" s="95"/>
      <c r="U53" s="110"/>
    </row>
    <row r="54" spans="1:21" s="13" customFormat="1" ht="18" customHeight="1" thickBot="1" x14ac:dyDescent="0.25">
      <c r="A54" s="26">
        <v>24</v>
      </c>
      <c r="B54" s="27" t="str">
        <f>Times!A6</f>
        <v>SPT</v>
      </c>
      <c r="C54" s="28">
        <v>4</v>
      </c>
      <c r="D54" s="29" t="s">
        <v>0</v>
      </c>
      <c r="E54" s="28">
        <v>1</v>
      </c>
      <c r="F54" s="30" t="str">
        <f>Times!A7</f>
        <v>ESP</v>
      </c>
      <c r="G54" s="18" t="s">
        <v>59</v>
      </c>
      <c r="H54" s="31"/>
      <c r="I54" s="100" t="str">
        <f>Times!A14</f>
        <v>LIV</v>
      </c>
      <c r="J54" s="101"/>
      <c r="K54" s="102" t="s">
        <v>0</v>
      </c>
      <c r="L54" s="101"/>
      <c r="M54" s="103" t="str">
        <f>Times!A15</f>
        <v>XXXX</v>
      </c>
      <c r="N54" s="105" t="s">
        <v>60</v>
      </c>
      <c r="P54" s="95"/>
      <c r="Q54" s="95"/>
      <c r="R54" s="95"/>
      <c r="S54" s="95"/>
      <c r="T54" s="95"/>
      <c r="U54" s="110"/>
    </row>
    <row r="55" spans="1:21" s="13" customFormat="1" ht="9.9499999999999993" customHeight="1" thickBot="1" x14ac:dyDescent="0.25">
      <c r="A55" s="29"/>
      <c r="B55" s="24"/>
      <c r="C55" s="34"/>
      <c r="D55" s="29"/>
      <c r="E55" s="34"/>
      <c r="F55" s="24"/>
      <c r="G55" s="115"/>
      <c r="H55" s="31"/>
      <c r="I55" s="24"/>
      <c r="J55" s="34"/>
      <c r="K55" s="29"/>
      <c r="L55" s="34"/>
      <c r="M55" s="24"/>
      <c r="N55" s="115"/>
      <c r="P55" s="95"/>
      <c r="Q55" s="95"/>
      <c r="R55" s="95"/>
      <c r="S55" s="95"/>
      <c r="T55" s="95"/>
      <c r="U55" s="110"/>
    </row>
    <row r="56" spans="1:21" s="13" customFormat="1" ht="18" customHeight="1" thickBot="1" x14ac:dyDescent="0.25">
      <c r="A56" s="26">
        <v>25</v>
      </c>
      <c r="B56" s="27" t="str">
        <f>Times!A1</f>
        <v>RAY</v>
      </c>
      <c r="C56" s="28">
        <v>1</v>
      </c>
      <c r="D56" s="29" t="s">
        <v>0</v>
      </c>
      <c r="E56" s="28">
        <v>0</v>
      </c>
      <c r="F56" s="30" t="str">
        <f>Times!A6</f>
        <v>SPT</v>
      </c>
      <c r="G56" s="117" t="s">
        <v>63</v>
      </c>
      <c r="H56" s="31"/>
      <c r="I56" s="32" t="str">
        <f>Times!A9</f>
        <v>ROM</v>
      </c>
      <c r="J56" s="28">
        <v>1</v>
      </c>
      <c r="K56" s="29" t="s">
        <v>0</v>
      </c>
      <c r="L56" s="28">
        <v>1</v>
      </c>
      <c r="M56" s="33" t="str">
        <f>Times!A14</f>
        <v>LIV</v>
      </c>
      <c r="N56" s="117" t="s">
        <v>66</v>
      </c>
      <c r="P56" s="95"/>
      <c r="Q56" s="95"/>
      <c r="R56" s="95"/>
      <c r="S56" s="95"/>
      <c r="T56" s="95"/>
      <c r="U56" s="110"/>
    </row>
    <row r="57" spans="1:21" s="13" customFormat="1" ht="9.9499999999999993" customHeight="1" thickBot="1" x14ac:dyDescent="0.25">
      <c r="A57" s="29"/>
      <c r="B57" s="24"/>
      <c r="C57" s="34"/>
      <c r="D57" s="29"/>
      <c r="E57" s="34"/>
      <c r="F57" s="24"/>
      <c r="G57" s="115"/>
      <c r="H57" s="31"/>
      <c r="I57" s="24"/>
      <c r="J57" s="34"/>
      <c r="K57" s="29"/>
      <c r="L57" s="34"/>
      <c r="M57" s="24"/>
      <c r="N57" s="115"/>
      <c r="P57" s="95"/>
      <c r="Q57" s="95"/>
      <c r="R57" s="95"/>
      <c r="S57" s="95"/>
      <c r="T57" s="95"/>
      <c r="U57" s="110"/>
    </row>
    <row r="58" spans="1:21" s="13" customFormat="1" ht="18" customHeight="1" thickBot="1" x14ac:dyDescent="0.25">
      <c r="A58" s="26">
        <v>26</v>
      </c>
      <c r="B58" s="27" t="str">
        <f>Times!A2</f>
        <v>CRU</v>
      </c>
      <c r="C58" s="28">
        <v>1</v>
      </c>
      <c r="D58" s="29" t="s">
        <v>0</v>
      </c>
      <c r="E58" s="28">
        <v>2</v>
      </c>
      <c r="F58" s="30" t="str">
        <f>Times!A5</f>
        <v>BAR</v>
      </c>
      <c r="G58" s="118" t="s">
        <v>77</v>
      </c>
      <c r="H58" s="31"/>
      <c r="I58" s="32" t="str">
        <f>Times!A10</f>
        <v>BOT</v>
      </c>
      <c r="J58" s="28">
        <v>1</v>
      </c>
      <c r="K58" s="29" t="s">
        <v>0</v>
      </c>
      <c r="L58" s="28">
        <v>1</v>
      </c>
      <c r="M58" s="33" t="str">
        <f>Times!A13</f>
        <v>FLU</v>
      </c>
      <c r="N58" s="117" t="s">
        <v>64</v>
      </c>
      <c r="P58" s="95"/>
      <c r="Q58" s="95"/>
      <c r="R58" s="95"/>
      <c r="S58" s="95"/>
      <c r="T58" s="95"/>
      <c r="U58" s="110"/>
    </row>
    <row r="59" spans="1:21" s="13" customFormat="1" ht="9.9499999999999993" customHeight="1" thickBot="1" x14ac:dyDescent="0.25">
      <c r="A59" s="29"/>
      <c r="B59" s="24"/>
      <c r="C59" s="34"/>
      <c r="D59" s="29"/>
      <c r="E59" s="34"/>
      <c r="F59" s="24"/>
      <c r="G59" s="115"/>
      <c r="H59" s="31"/>
      <c r="I59" s="24"/>
      <c r="J59" s="34"/>
      <c r="K59" s="29"/>
      <c r="L59" s="34"/>
      <c r="M59" s="24"/>
      <c r="N59" s="115"/>
      <c r="P59" s="95"/>
      <c r="Q59" s="95"/>
      <c r="R59" s="95"/>
      <c r="S59" s="95"/>
      <c r="T59" s="95"/>
      <c r="U59" s="110"/>
    </row>
    <row r="60" spans="1:21" s="13" customFormat="1" ht="18" customHeight="1" thickBot="1" x14ac:dyDescent="0.25">
      <c r="A60" s="26">
        <v>27</v>
      </c>
      <c r="B60" s="27" t="str">
        <f>Times!A3</f>
        <v>AMA</v>
      </c>
      <c r="C60" s="28">
        <v>2</v>
      </c>
      <c r="D60" s="29" t="s">
        <v>0</v>
      </c>
      <c r="E60" s="28">
        <v>1</v>
      </c>
      <c r="F60" s="30" t="str">
        <f>Times!A7</f>
        <v>ESP</v>
      </c>
      <c r="G60" s="111" t="s">
        <v>76</v>
      </c>
      <c r="H60" s="31"/>
      <c r="I60" s="100" t="str">
        <f>Times!A11</f>
        <v>VAS</v>
      </c>
      <c r="J60" s="101"/>
      <c r="K60" s="102" t="s">
        <v>0</v>
      </c>
      <c r="L60" s="101"/>
      <c r="M60" s="103" t="str">
        <f>Times!A15</f>
        <v>XXXX</v>
      </c>
      <c r="N60" s="107" t="s">
        <v>65</v>
      </c>
      <c r="P60" s="95"/>
      <c r="Q60" s="95"/>
      <c r="R60" s="95"/>
      <c r="S60" s="95"/>
      <c r="T60" s="95"/>
      <c r="U60" s="110"/>
    </row>
    <row r="61" spans="1:21" s="13" customFormat="1" ht="9.9499999999999993" customHeight="1" thickBot="1" x14ac:dyDescent="0.25">
      <c r="A61" s="29"/>
      <c r="B61" s="24"/>
      <c r="C61" s="34"/>
      <c r="D61" s="29"/>
      <c r="E61" s="34"/>
      <c r="F61" s="24"/>
      <c r="G61" s="35"/>
      <c r="H61" s="31"/>
      <c r="I61" s="24"/>
      <c r="J61" s="34"/>
      <c r="K61" s="29"/>
      <c r="L61" s="34"/>
      <c r="M61" s="24"/>
      <c r="N61" s="35"/>
      <c r="P61" s="95"/>
      <c r="Q61" s="95"/>
      <c r="R61" s="95"/>
      <c r="S61" s="95"/>
      <c r="T61" s="95"/>
      <c r="U61" s="110"/>
    </row>
    <row r="62" spans="1:21" s="13" customFormat="1" ht="18" customHeight="1" thickBot="1" x14ac:dyDescent="0.25">
      <c r="A62" s="112">
        <v>28</v>
      </c>
      <c r="B62" s="100" t="str">
        <f>Times!A4</f>
        <v>BOA</v>
      </c>
      <c r="C62" s="101"/>
      <c r="D62" s="102" t="s">
        <v>0</v>
      </c>
      <c r="E62" s="101"/>
      <c r="F62" s="103" t="str">
        <f>Times!A8</f>
        <v>XXXX</v>
      </c>
      <c r="G62" s="106" t="s">
        <v>90</v>
      </c>
      <c r="H62" s="113"/>
      <c r="I62" s="100" t="str">
        <f>Times!A12</f>
        <v>MIL</v>
      </c>
      <c r="J62" s="101"/>
      <c r="K62" s="102" t="s">
        <v>0</v>
      </c>
      <c r="L62" s="101"/>
      <c r="M62" s="103" t="str">
        <f>Times!A16</f>
        <v>XXXX</v>
      </c>
      <c r="N62" s="106" t="s">
        <v>91</v>
      </c>
      <c r="P62" s="95"/>
      <c r="Q62" s="95"/>
      <c r="R62" s="95"/>
      <c r="S62" s="95"/>
      <c r="T62" s="95"/>
      <c r="U62" s="110"/>
    </row>
    <row r="63" spans="1:21" s="13" customFormat="1" x14ac:dyDescent="0.2">
      <c r="A63" s="14"/>
      <c r="B63" s="11"/>
      <c r="C63" s="17"/>
      <c r="D63" s="14"/>
      <c r="E63" s="17"/>
      <c r="F63" s="11"/>
      <c r="G63" s="12"/>
      <c r="H63" s="8"/>
      <c r="I63" s="11"/>
      <c r="J63" s="17"/>
      <c r="K63" s="14"/>
      <c r="L63" s="17"/>
      <c r="M63" s="11"/>
      <c r="N63" s="12"/>
      <c r="P63" s="95"/>
      <c r="Q63" s="95"/>
      <c r="R63" s="95"/>
      <c r="S63" s="95"/>
      <c r="T63" s="95"/>
      <c r="U63" s="110"/>
    </row>
    <row r="64" spans="1:21" s="13" customFormat="1" x14ac:dyDescent="0.2">
      <c r="A64" s="14"/>
      <c r="B64" s="11"/>
      <c r="C64" s="17"/>
      <c r="D64" s="14"/>
      <c r="E64" s="17"/>
      <c r="F64" s="11"/>
      <c r="G64" s="12"/>
      <c r="H64" s="8"/>
      <c r="I64" s="11"/>
      <c r="J64" s="17"/>
      <c r="K64" s="14"/>
      <c r="L64" s="17"/>
      <c r="M64" s="11"/>
      <c r="N64" s="12"/>
      <c r="P64" s="95"/>
      <c r="Q64" s="95"/>
      <c r="R64" s="95"/>
      <c r="S64" s="95"/>
      <c r="T64" s="95"/>
      <c r="U64" s="110"/>
    </row>
    <row r="65" spans="1:21" s="13" customFormat="1" x14ac:dyDescent="0.2">
      <c r="A65" s="14"/>
      <c r="B65" s="11"/>
      <c r="C65" s="17"/>
      <c r="D65" s="14"/>
      <c r="E65" s="17"/>
      <c r="F65" s="11"/>
      <c r="G65" s="12"/>
      <c r="H65" s="8"/>
      <c r="I65" s="11"/>
      <c r="J65" s="17"/>
      <c r="K65" s="14"/>
      <c r="L65" s="17"/>
      <c r="M65" s="11"/>
      <c r="N65" s="12"/>
      <c r="P65" s="95"/>
      <c r="Q65" s="95"/>
      <c r="R65" s="95"/>
      <c r="S65" s="95"/>
      <c r="T65" s="95"/>
      <c r="U65" s="110"/>
    </row>
    <row r="66" spans="1:21" s="13" customFormat="1" x14ac:dyDescent="0.2">
      <c r="A66" s="14"/>
      <c r="B66" s="11"/>
      <c r="C66" s="17"/>
      <c r="D66" s="14"/>
      <c r="E66" s="17"/>
      <c r="F66" s="11"/>
      <c r="G66" s="12"/>
      <c r="H66" s="8"/>
      <c r="I66" s="11"/>
      <c r="J66" s="17"/>
      <c r="K66" s="14"/>
      <c r="L66" s="17"/>
      <c r="M66" s="11"/>
      <c r="N66" s="12"/>
      <c r="P66" s="95"/>
      <c r="Q66" s="95"/>
      <c r="R66" s="95"/>
      <c r="S66" s="95"/>
      <c r="T66" s="95"/>
      <c r="U66" s="110"/>
    </row>
    <row r="67" spans="1:21" s="13" customFormat="1" x14ac:dyDescent="0.2">
      <c r="A67" s="14"/>
      <c r="B67" s="11"/>
      <c r="C67" s="17"/>
      <c r="D67" s="14"/>
      <c r="E67" s="17"/>
      <c r="F67" s="11"/>
      <c r="G67" s="12"/>
      <c r="H67" s="8"/>
      <c r="I67" s="11"/>
      <c r="J67" s="17"/>
      <c r="K67" s="14"/>
      <c r="L67" s="17"/>
      <c r="M67" s="11"/>
      <c r="N67" s="12"/>
      <c r="P67" s="95"/>
      <c r="Q67" s="95"/>
      <c r="R67" s="95"/>
      <c r="S67" s="95"/>
      <c r="T67" s="95"/>
      <c r="U67" s="110"/>
    </row>
    <row r="68" spans="1:21" s="13" customFormat="1" x14ac:dyDescent="0.2">
      <c r="A68" s="14"/>
      <c r="B68" s="11"/>
      <c r="C68" s="17"/>
      <c r="D68" s="14"/>
      <c r="E68" s="17"/>
      <c r="F68" s="11"/>
      <c r="G68" s="12"/>
      <c r="H68" s="8"/>
      <c r="I68" s="11"/>
      <c r="J68" s="17"/>
      <c r="K68" s="14"/>
      <c r="L68" s="17"/>
      <c r="M68" s="11"/>
      <c r="N68" s="12"/>
      <c r="P68" s="95"/>
      <c r="Q68" s="95"/>
      <c r="R68" s="95"/>
      <c r="S68" s="95"/>
      <c r="T68" s="95"/>
      <c r="U68" s="110"/>
    </row>
    <row r="69" spans="1:21" s="13" customFormat="1" x14ac:dyDescent="0.2">
      <c r="A69" s="14"/>
      <c r="B69" s="11"/>
      <c r="C69" s="17"/>
      <c r="D69" s="14"/>
      <c r="E69" s="17"/>
      <c r="F69" s="11"/>
      <c r="G69" s="12"/>
      <c r="H69" s="8"/>
      <c r="I69" s="11"/>
      <c r="J69" s="17"/>
      <c r="K69" s="14"/>
      <c r="L69" s="17"/>
      <c r="M69" s="11"/>
      <c r="N69" s="12"/>
      <c r="P69" s="95"/>
      <c r="Q69" s="95"/>
      <c r="R69" s="95"/>
      <c r="S69" s="95"/>
      <c r="T69" s="95"/>
      <c r="U69" s="110"/>
    </row>
    <row r="70" spans="1:21" s="13" customFormat="1" x14ac:dyDescent="0.2">
      <c r="A70" s="14"/>
      <c r="B70" s="11"/>
      <c r="C70" s="17"/>
      <c r="D70" s="14"/>
      <c r="E70" s="17"/>
      <c r="F70" s="11"/>
      <c r="G70" s="12"/>
      <c r="H70" s="8"/>
      <c r="I70" s="11"/>
      <c r="J70" s="17"/>
      <c r="K70" s="14"/>
      <c r="L70" s="17"/>
      <c r="M70" s="11"/>
      <c r="N70" s="12"/>
      <c r="P70" s="95"/>
      <c r="Q70" s="95"/>
      <c r="R70" s="95"/>
      <c r="S70" s="95"/>
      <c r="T70" s="95"/>
      <c r="U70" s="110"/>
    </row>
    <row r="71" spans="1:21" s="13" customFormat="1" x14ac:dyDescent="0.2">
      <c r="A71" s="14"/>
      <c r="B71" s="11"/>
      <c r="C71" s="17"/>
      <c r="D71" s="14"/>
      <c r="E71" s="17"/>
      <c r="F71" s="11"/>
      <c r="G71" s="12"/>
      <c r="H71" s="8"/>
      <c r="I71" s="11"/>
      <c r="J71" s="17"/>
      <c r="K71" s="14"/>
      <c r="L71" s="17"/>
      <c r="M71" s="11"/>
      <c r="N71" s="12"/>
      <c r="P71" s="95"/>
      <c r="Q71" s="95"/>
      <c r="R71" s="95"/>
      <c r="S71" s="95"/>
      <c r="T71" s="95"/>
      <c r="U71" s="110"/>
    </row>
  </sheetData>
  <sheetProtection algorithmName="SHA-512" hashValue="XuMWO696lNEHUcBeeSTgoQKq5l80eVaug8xV4PKVqC0kvCK5e/CgFDGcONTmcBw4RVpMg+pp+1WoSY2uyolGzw==" saltValue="NY+oXnA+itlc3P2NJyC2mg==" spinCount="100000" sheet="1" objects="1" scenarios="1"/>
  <mergeCells count="6">
    <mergeCell ref="A1:N2"/>
    <mergeCell ref="C6:E6"/>
    <mergeCell ref="J6:L6"/>
    <mergeCell ref="A3:A4"/>
    <mergeCell ref="B3:F4"/>
    <mergeCell ref="I3:M4"/>
  </mergeCells>
  <phoneticPr fontId="0" type="noConversion"/>
  <printOptions horizontalCentered="1" verticalCentered="1"/>
  <pageMargins left="0" right="0" top="0" bottom="0" header="0.51181102362204722" footer="0.51181102362204722"/>
  <pageSetup paperSize="9" scale="6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P22"/>
  <sheetViews>
    <sheetView zoomScale="70" zoomScaleNormal="70" workbookViewId="0">
      <selection activeCell="L19" sqref="L19"/>
    </sheetView>
  </sheetViews>
  <sheetFormatPr defaultRowHeight="20.25" x14ac:dyDescent="0.2"/>
  <cols>
    <col min="1" max="1" width="6.7109375" style="14" bestFit="1" customWidth="1"/>
    <col min="2" max="2" width="18.28515625" style="14" customWidth="1"/>
    <col min="3" max="3" width="18" style="11" customWidth="1"/>
    <col min="4" max="4" width="11.85546875" style="14" bestFit="1" customWidth="1"/>
    <col min="5" max="5" width="13.7109375" style="14" bestFit="1" customWidth="1"/>
    <col min="6" max="8" width="7.7109375" style="14" customWidth="1"/>
    <col min="9" max="9" width="11.5703125" style="14" bestFit="1" customWidth="1"/>
    <col min="10" max="10" width="10.85546875" style="14" customWidth="1"/>
    <col min="11" max="11" width="11.5703125" style="11" bestFit="1" customWidth="1"/>
    <col min="12" max="12" width="20.28515625" style="50" customWidth="1"/>
    <col min="13" max="16" width="15.5703125" style="45" customWidth="1"/>
    <col min="17" max="16384" width="9.140625" style="14"/>
  </cols>
  <sheetData>
    <row r="1" spans="1:16" ht="12.95" customHeight="1" thickTop="1" thickBot="1" x14ac:dyDescent="0.25">
      <c r="A1" s="167" t="s">
        <v>2</v>
      </c>
      <c r="B1" s="168"/>
      <c r="C1" s="168"/>
      <c r="D1" s="168"/>
      <c r="E1" s="168"/>
      <c r="F1" s="168"/>
      <c r="G1" s="168"/>
      <c r="H1" s="168"/>
      <c r="I1" s="168"/>
      <c r="J1" s="168"/>
      <c r="K1" s="169"/>
      <c r="L1" s="45"/>
      <c r="M1" s="174" t="s">
        <v>6</v>
      </c>
      <c r="N1" s="174"/>
      <c r="O1" s="174"/>
      <c r="P1" s="174"/>
    </row>
    <row r="2" spans="1:16" ht="21.75" customHeight="1" thickTop="1" thickBot="1" x14ac:dyDescent="0.25">
      <c r="A2" s="170"/>
      <c r="B2" s="171"/>
      <c r="C2" s="171"/>
      <c r="D2" s="171"/>
      <c r="E2" s="171"/>
      <c r="F2" s="171"/>
      <c r="G2" s="171"/>
      <c r="H2" s="171"/>
      <c r="I2" s="171"/>
      <c r="J2" s="171"/>
      <c r="K2" s="172"/>
      <c r="L2" s="45"/>
      <c r="M2" s="174"/>
      <c r="N2" s="174"/>
      <c r="O2" s="174"/>
      <c r="P2" s="174"/>
    </row>
    <row r="3" spans="1:16" ht="21.75" thickTop="1" thickBot="1" x14ac:dyDescent="0.25">
      <c r="A3" s="173" t="s">
        <v>13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5" t="s">
        <v>11</v>
      </c>
      <c r="K3" s="25" t="s">
        <v>12</v>
      </c>
      <c r="L3" s="46" t="s">
        <v>67</v>
      </c>
      <c r="M3" s="47" t="s">
        <v>3</v>
      </c>
      <c r="N3" s="47" t="s">
        <v>1</v>
      </c>
      <c r="O3" s="47" t="s">
        <v>78</v>
      </c>
      <c r="P3" s="47" t="s">
        <v>79</v>
      </c>
    </row>
    <row r="4" spans="1:16" ht="24.95" customHeight="1" thickTop="1" thickBot="1" x14ac:dyDescent="0.25">
      <c r="A4" s="173"/>
      <c r="B4" s="127">
        <f t="shared" ref="B4:B11" si="0">IF(D4&gt;0,SUM((E4/(D4*3))),0)</f>
        <v>0.88888888888888884</v>
      </c>
      <c r="C4" s="131" t="str">
        <f>Times!A4</f>
        <v>BOA</v>
      </c>
      <c r="D4" s="132">
        <f>SUM(IF(ISNUMBER('Tabela 1ª Fase'!C12),1)+IF(ISNUMBER('Tabela 1ª Fase'!E18),1)+IF(ISNUMBER('Tabela 1ª Fase'!C28),1)+IF(ISNUMBER('Tabela 1ª Fase'!C34),1)+IF(ISNUMBER('Tabela 1ª Fase'!E40),1)+IF(ISNUMBER('Tabela 1ª Fase'!E50),1)+IF(ISNUMBER('Tabela 1ª Fase'!C62),1))</f>
        <v>6</v>
      </c>
      <c r="E4" s="133">
        <f t="shared" ref="E4:E11" si="1">SUM(F4*3)+G4</f>
        <v>16</v>
      </c>
      <c r="F4" s="134">
        <f>SUM(IF('Tabela 1ª Fase'!C12&gt;'Tabela 1ª Fase'!E12,1,0)+IF('Tabela 1ª Fase'!E18&gt;'Tabela 1ª Fase'!C18,1,0)+IF('Tabela 1ª Fase'!C28&gt;'Tabela 1ª Fase'!E28,1,0)+IF('Tabela 1ª Fase'!C34&gt;'Tabela 1ª Fase'!E34,1,0)+IF('Tabela 1ª Fase'!E40&gt;'Tabela 1ª Fase'!C40,1,0)+IF('Tabela 1ª Fase'!E50&gt;'Tabela 1ª Fase'!C50,1,0)+(IF('Tabela 1ª Fase'!C62&gt;'Tabela 1ª Fase'!E62,1,0)))</f>
        <v>5</v>
      </c>
      <c r="G4" s="134">
        <f>SUM(IF(ISNUMBER('Tabela 1ª Fase'!C12),IF('Tabela 1ª Fase'!C12='Tabela 1ª Fase'!E12,1,0))+IF(ISNUMBER('Tabela 1ª Fase'!E18),IF('Tabela 1ª Fase'!E18='Tabela 1ª Fase'!C18,1,0))+IF(ISNUMBER('Tabela 1ª Fase'!C28),IF('Tabela 1ª Fase'!C28='Tabela 1ª Fase'!E28,1,0))+IF(ISNUMBER('Tabela 1ª Fase'!C34),IF('Tabela 1ª Fase'!C34='Tabela 1ª Fase'!E34,1,0))+IF(ISNUMBER('Tabela 1ª Fase'!E40),IF('Tabela 1ª Fase'!E40='Tabela 1ª Fase'!C40,1,0))+IF(ISNUMBER('Tabela 1ª Fase'!E50),IF('Tabela 1ª Fase'!E50='Tabela 1ª Fase'!C50,1,0))+IF(ISNUMBER('Tabela 1ª Fase'!C62),IF('Tabela 1ª Fase'!C62='Tabela 1ª Fase'!E62,1,0)))</f>
        <v>1</v>
      </c>
      <c r="H4" s="134">
        <f>SUM(IF('Tabela 1ª Fase'!C12&lt;'Tabela 1ª Fase'!E12,1,0)+IF('Tabela 1ª Fase'!E18&lt;'Tabela 1ª Fase'!C18,1,0)+IF('Tabela 1ª Fase'!C28&lt;'Tabela 1ª Fase'!E28,1,0)+IF('Tabela 1ª Fase'!C34&lt;'Tabela 1ª Fase'!E34,1,0)+IF('Tabela 1ª Fase'!E40&lt;'Tabela 1ª Fase'!C40,1,0)+IF('Tabela 1ª Fase'!E50&lt;'Tabela 1ª Fase'!C50,1,0)+IF('Tabela 1ª Fase'!C62&lt;'Tabela 1ª Fase'!E62,1,0))</f>
        <v>0</v>
      </c>
      <c r="I4" s="134">
        <f>SUM('Tabela 1ª Fase'!C12+'Tabela 1ª Fase'!E18+'Tabela 1ª Fase'!C28+'Tabela 1ª Fase'!C34+'Tabela 1ª Fase'!E40+'Tabela 1ª Fase'!E50+'Tabela 1ª Fase'!C62)</f>
        <v>22</v>
      </c>
      <c r="J4" s="134">
        <f>SUM('Tabela 1ª Fase'!E12+'Tabela 1ª Fase'!C18+'Tabela 1ª Fase'!E28+'Tabela 1ª Fase'!E34+'Tabela 1ª Fase'!C40+'Tabela 1ª Fase'!C50+'Tabela 1ª Fase'!E62)</f>
        <v>10</v>
      </c>
      <c r="K4" s="135">
        <f t="shared" ref="K4:K11" si="2">SUM(I4-J4)</f>
        <v>12</v>
      </c>
      <c r="L4" s="136" t="s">
        <v>80</v>
      </c>
      <c r="M4" s="137">
        <v>1</v>
      </c>
      <c r="N4" s="138">
        <f>25-M4</f>
        <v>24</v>
      </c>
      <c r="O4" s="138">
        <v>10</v>
      </c>
      <c r="P4" s="138">
        <f>SUM(N4+O4)</f>
        <v>34</v>
      </c>
    </row>
    <row r="5" spans="1:16" ht="24.95" customHeight="1" thickTop="1" thickBot="1" x14ac:dyDescent="0.25">
      <c r="A5" s="173"/>
      <c r="B5" s="127">
        <f t="shared" si="0"/>
        <v>0.5</v>
      </c>
      <c r="C5" s="139" t="str">
        <f>Times!A6</f>
        <v>SPT</v>
      </c>
      <c r="D5" s="140">
        <f>SUM(IF(ISNUMBER('Tabela 1ª Fase'!C14),1)+IF(ISNUMBER('Tabela 1ª Fase'!E20),1)+IF(ISNUMBER('Tabela 1ª Fase'!E28),1)+IF(ISNUMBER('Tabela 1ª Fase'!E38),1)+IF(ISNUMBER('Tabela 1ª Fase'!E44),1)+IF(ISNUMBER('Tabela 1ª Fase'!E54),1)+IF(ISNUMBER('Tabela 1ª Fase'!E56),1))</f>
        <v>6</v>
      </c>
      <c r="E5" s="133">
        <f t="shared" si="1"/>
        <v>9</v>
      </c>
      <c r="F5" s="134">
        <f>SUM(IF('Tabela 1ª Fase'!C14&gt;'Tabela 1ª Fase'!E14,1,0)+IF('Tabela 1ª Fase'!E20&gt;'Tabela 1ª Fase'!C20,1,0)+IF('Tabela 1ª Fase'!E28&gt;'Tabela 1ª Fase'!C28,1,0)+IF('Tabela 1ª Fase'!E38&gt;'Tabela 1ª Fase'!C38,1,0)+IF('Tabela 1ª Fase'!E44&gt;'Tabela 1ª Fase'!C44,1,0)+IF('Tabela 1ª Fase'!C54&gt;'Tabela 1ª Fase'!E54,1,0)+IF('Tabela 1ª Fase'!E56&gt;'Tabela 1ª Fase'!C56,1,0))</f>
        <v>3</v>
      </c>
      <c r="G5" s="134">
        <f>SUM(IF(ISNUMBER('Tabela 1ª Fase'!C14),IF('Tabela 1ª Fase'!C14='Tabela 1ª Fase'!E14,1,0))+IF(ISNUMBER('Tabela 1ª Fase'!E20),IF('Tabela 1ª Fase'!E20='Tabela 1ª Fase'!C20,1,0))+IF(ISNUMBER('Tabela 1ª Fase'!E28),IF('Tabela 1ª Fase'!E28='Tabela 1ª Fase'!C28,1,0))+IF(ISNUMBER('Tabela 1ª Fase'!E38),IF('Tabela 1ª Fase'!E38='Tabela 1ª Fase'!C38,1,0))+IF(ISNUMBER('Tabela 1ª Fase'!E44),IF('Tabela 1ª Fase'!E44='Tabela 1ª Fase'!C44,1,0))+IF(ISNUMBER('Tabela 1ª Fase'!C54),IF('Tabela 1ª Fase'!C54='Tabela 1ª Fase'!E54,1,0))+IF(ISNUMBER('Tabela 1ª Fase'!E56),IF('Tabela 1ª Fase'!E56='Tabela 1ª Fase'!C56,1,0)))</f>
        <v>0</v>
      </c>
      <c r="H5" s="134">
        <f>SUM(IF('Tabela 1ª Fase'!C14&lt;'Tabela 1ª Fase'!E14,1,0)+IF('Tabela 1ª Fase'!E20&lt;'Tabela 1ª Fase'!C20,1,0)+IF('Tabela 1ª Fase'!E28&lt;'Tabela 1ª Fase'!C28,1,0)+IF('Tabela 1ª Fase'!E38&lt;'Tabela 1ª Fase'!C38,1,0)+IF('Tabela 1ª Fase'!E44&lt;'Tabela 1ª Fase'!C44,1,0)+IF('Tabela 1ª Fase'!C54&lt;'Tabela 1ª Fase'!E54,1,0)+IF('Tabela 1ª Fase'!E56&lt;'Tabela 1ª Fase'!C56,1,0))</f>
        <v>3</v>
      </c>
      <c r="I5" s="134">
        <f>SUM('Tabela 1ª Fase'!C14+'Tabela 1ª Fase'!E20+'Tabela 1ª Fase'!E28+'Tabela 1ª Fase'!E38+'Tabela 1ª Fase'!E44+'Tabela 1ª Fase'!C54+'Tabela 1ª Fase'!E56)</f>
        <v>11</v>
      </c>
      <c r="J5" s="134">
        <f>SUM('Tabela 1ª Fase'!E14+'Tabela 1ª Fase'!C20+'Tabela 1ª Fase'!C28+'Tabela 1ª Fase'!C38+'Tabela 1ª Fase'!C44+'Tabela 1ª Fase'!E54+'Tabela 1ª Fase'!C56)</f>
        <v>7</v>
      </c>
      <c r="K5" s="135">
        <f t="shared" si="2"/>
        <v>4</v>
      </c>
      <c r="L5" s="136" t="s">
        <v>80</v>
      </c>
      <c r="M5" s="138">
        <v>5</v>
      </c>
      <c r="N5" s="138">
        <f t="shared" ref="N5:N20" si="3">25-M5</f>
        <v>20</v>
      </c>
      <c r="O5" s="138">
        <v>12</v>
      </c>
      <c r="P5" s="138">
        <f t="shared" ref="P5:P20" si="4">SUM(N5+O5)</f>
        <v>32</v>
      </c>
    </row>
    <row r="6" spans="1:16" ht="24.95" customHeight="1" thickTop="1" thickBot="1" x14ac:dyDescent="0.25">
      <c r="A6" s="173"/>
      <c r="B6" s="127">
        <f t="shared" si="0"/>
        <v>0.44444444444444442</v>
      </c>
      <c r="C6" s="139" t="str">
        <f>Times!A1</f>
        <v>RAY</v>
      </c>
      <c r="D6" s="140">
        <f>SUM(IF(ISNUMBER('Tabela 1ª Fase'!C8),1)+IF(ISNUMBER('Tabela 1ª Fase'!C16),1)+IF(ISNUMBER('Tabela 1ª Fase'!C24),1)+IF(ISNUMBER('Tabela 1ª Fase'!C32),1)+IF(ISNUMBER('Tabela 1ª Fase'!C40),1)+IF(ISNUMBER('Tabela 1ª Fase'!C48),1)+IF(ISNUMBER('Tabela 1ª Fase'!C56),1))</f>
        <v>6</v>
      </c>
      <c r="E6" s="133">
        <f t="shared" si="1"/>
        <v>8</v>
      </c>
      <c r="F6" s="134">
        <f>SUM(IF('Tabela 1ª Fase'!C8&gt;'Tabela 1ª Fase'!E8,1,0)+IF('Tabela 1ª Fase'!C16&gt;'Tabela 1ª Fase'!E16,1,0)+IF('Tabela 1ª Fase'!C24&gt;'Tabela 1ª Fase'!E24,1,0)+IF('Tabela 1ª Fase'!C32&gt;'Tabela 1ª Fase'!E32,1,0)+IF('Tabela 1ª Fase'!C40&gt;'Tabela 1ª Fase'!E40,1,0)+IF('Tabela 1ª Fase'!C48&gt;'Tabela 1ª Fase'!E48,1,0)+IF('Tabela 1ª Fase'!C56&gt;'Tabela 1ª Fase'!E56,1,0))</f>
        <v>2</v>
      </c>
      <c r="G6" s="134">
        <f>SUM(IF(ISNUMBER('Tabela 1ª Fase'!C8),IF('Tabela 1ª Fase'!C8='Tabela 1ª Fase'!E8,1,0))+IF(ISNUMBER('Tabela 1ª Fase'!C16),IF('Tabela 1ª Fase'!C16='Tabela 1ª Fase'!E16,1,0))+IF(ISNUMBER('Tabela 1ª Fase'!C24),IF('Tabela 1ª Fase'!C24='Tabela 1ª Fase'!E24,1,0))+IF(ISNUMBER('Tabela 1ª Fase'!C32),IF('Tabela 1ª Fase'!C32='Tabela 1ª Fase'!E32,1,0))+IF(ISNUMBER('Tabela 1ª Fase'!C40),IF('Tabela 1ª Fase'!C40='Tabela 1ª Fase'!E40,1,0))+IF(ISNUMBER('Tabela 1ª Fase'!C48),IF('Tabela 1ª Fase'!C48='Tabela 1ª Fase'!E48,1,0))+IF(ISNUMBER('Tabela 1ª Fase'!C56),IF('Tabela 1ª Fase'!C56='Tabela 1ª Fase'!E56,1,0)))</f>
        <v>2</v>
      </c>
      <c r="H6" s="134">
        <f>SUM(IF('Tabela 1ª Fase'!C8&lt;'Tabela 1ª Fase'!E8,1,0)+IF('Tabela 1ª Fase'!C16&lt;'Tabela 1ª Fase'!E16,1,0)+IF('Tabela 1ª Fase'!C24&lt;'Tabela 1ª Fase'!E24,1,0)+IF('Tabela 1ª Fase'!C32&lt;'Tabela 1ª Fase'!E32,1,0)+IF('Tabela 1ª Fase'!C40&lt;'Tabela 1ª Fase'!E40,1,0)+IF('Tabela 1ª Fase'!C48&lt;'Tabela 1ª Fase'!E48,1,0)+IF('Tabela 1ª Fase'!C56&lt;'Tabela 1ª Fase'!E56,1,0))</f>
        <v>2</v>
      </c>
      <c r="I6" s="134">
        <f>SUM('Tabela 1ª Fase'!C8+'Tabela 1ª Fase'!C16+'Tabela 1ª Fase'!C24+'Tabela 1ª Fase'!C32+'Tabela 1ª Fase'!C40+'Tabela 1ª Fase'!C48+'Tabela 1ª Fase'!C56)</f>
        <v>10</v>
      </c>
      <c r="J6" s="134">
        <f>SUM('Tabela 1ª Fase'!E8+'Tabela 1ª Fase'!E16+'Tabela 1ª Fase'!E24+'Tabela 1ª Fase'!E32+'Tabela 1ª Fase'!E40+'Tabela 1ª Fase'!E48+'Tabela 1ª Fase'!E56)</f>
        <v>12</v>
      </c>
      <c r="K6" s="135">
        <f t="shared" si="2"/>
        <v>-2</v>
      </c>
      <c r="L6" s="136" t="s">
        <v>80</v>
      </c>
      <c r="M6" s="138">
        <v>6</v>
      </c>
      <c r="N6" s="138">
        <f t="shared" si="3"/>
        <v>19</v>
      </c>
      <c r="O6" s="138">
        <v>7</v>
      </c>
      <c r="P6" s="138">
        <f t="shared" si="4"/>
        <v>26</v>
      </c>
    </row>
    <row r="7" spans="1:16" ht="24.95" customHeight="1" thickTop="1" thickBot="1" x14ac:dyDescent="0.25">
      <c r="A7" s="173"/>
      <c r="B7" s="127">
        <f t="shared" si="0"/>
        <v>0.44444444444444442</v>
      </c>
      <c r="C7" s="139" t="str">
        <f>Times!A3</f>
        <v>AMA</v>
      </c>
      <c r="D7" s="140">
        <f>SUM(IF(ISNUMBER('Tabela 1ª Fase'!E10),1)+IF(ISNUMBER('Tabela 1ª Fase'!C18),1)+IF(ISNUMBER('Tabela 1ª Fase'!E24),1)+IF(ISNUMBER('Tabela 1ª Fase'!C36),1)+IF(ISNUMBER('Tabela 1ª Fase'!C44),1)+IF(ISNUMBER('Tabela 1ª Fase'!C52),1)+IF(ISNUMBER('Tabela 1ª Fase'!C60),1))</f>
        <v>6</v>
      </c>
      <c r="E7" s="133">
        <f t="shared" si="1"/>
        <v>8</v>
      </c>
      <c r="F7" s="134">
        <f>SUM(IF('Tabela 1ª Fase'!E10&gt;'Tabela 1ª Fase'!C10,1,0)+IF('Tabela 1ª Fase'!C18&gt;'Tabela 1ª Fase'!E18,1,0)+IF('Tabela 1ª Fase'!E24&gt;'Tabela 1ª Fase'!C24,1,0)+IF('Tabela 1ª Fase'!C36&gt;'Tabela 1ª Fase'!E36,1,0)+IF('Tabela 1ª Fase'!C44&gt;'Tabela 1ª Fase'!E44,1,0)+IF('Tabela 1ª Fase'!C52&gt;'Tabela 1ª Fase'!E52,1,0)+IF('Tabela 1ª Fase'!C60&gt;'Tabela 1ª Fase'!E60,1,0))</f>
        <v>2</v>
      </c>
      <c r="G7" s="134">
        <f>SUM(IF(ISNUMBER('Tabela 1ª Fase'!E10),IF('Tabela 1ª Fase'!E10='Tabela 1ª Fase'!C10,1,0))+IF(ISNUMBER('Tabela 1ª Fase'!C18),IF('Tabela 1ª Fase'!C18='Tabela 1ª Fase'!E18,1,0))+IF(ISNUMBER('Tabela 1ª Fase'!E24),IF('Tabela 1ª Fase'!E24='Tabela 1ª Fase'!C24,1,0))+IF(ISNUMBER('Tabela 1ª Fase'!C36),IF('Tabela 1ª Fase'!C36='Tabela 1ª Fase'!E36,1,0))+IF(ISNUMBER('Tabela 1ª Fase'!C44),IF('Tabela 1ª Fase'!C44='Tabela 1ª Fase'!E44,1,0))+IF(ISNUMBER('Tabela 1ª Fase'!C52),IF('Tabela 1ª Fase'!C52='Tabela 1ª Fase'!E52,1,0))+IF(ISNUMBER('Tabela 1ª Fase'!C60),IF('Tabela 1ª Fase'!C60='Tabela 1ª Fase'!E60,1,0)))</f>
        <v>2</v>
      </c>
      <c r="H7" s="134">
        <f>SUM(IF('Tabela 1ª Fase'!E10&lt;'Tabela 1ª Fase'!C10,1,0)+IF('Tabela 1ª Fase'!C18&lt;'Tabela 1ª Fase'!E18,1,0)+IF('Tabela 1ª Fase'!E24&lt;'Tabela 1ª Fase'!C24,1,0)+IF('Tabela 1ª Fase'!C36&lt;'Tabela 1ª Fase'!E36,1,0)+IF('Tabela 1ª Fase'!C44&lt;'Tabela 1ª Fase'!E44,1,0)+IF('Tabela 1ª Fase'!C52&lt;'Tabela 1ª Fase'!E52,1,0)+IF('Tabela 1ª Fase'!C60&lt;'Tabela 1ª Fase'!E60,1,0))</f>
        <v>2</v>
      </c>
      <c r="I7" s="134">
        <f>SUM('Tabela 1ª Fase'!E10+'Tabela 1ª Fase'!C18+'Tabela 1ª Fase'!E24+'Tabela 1ª Fase'!C36+'Tabela 1ª Fase'!C44+'Tabela 1ª Fase'!C52+'Tabela 1ª Fase'!C60)</f>
        <v>7</v>
      </c>
      <c r="J7" s="134">
        <f>SUM('Tabela 1ª Fase'!C10+'Tabela 1ª Fase'!E18+'Tabela 1ª Fase'!C24+'Tabela 1ª Fase'!E36+'Tabela 1ª Fase'!E44+'Tabela 1ª Fase'!E52+'Tabela 1ª Fase'!E60)</f>
        <v>11</v>
      </c>
      <c r="K7" s="135">
        <f t="shared" si="2"/>
        <v>-4</v>
      </c>
      <c r="L7" s="136" t="s">
        <v>80</v>
      </c>
      <c r="M7" s="138">
        <v>7</v>
      </c>
      <c r="N7" s="138">
        <f t="shared" si="3"/>
        <v>18</v>
      </c>
      <c r="O7" s="138">
        <v>6</v>
      </c>
      <c r="P7" s="138">
        <f t="shared" si="4"/>
        <v>24</v>
      </c>
    </row>
    <row r="8" spans="1:16" ht="24.95" customHeight="1" thickTop="1" thickBot="1" x14ac:dyDescent="0.25">
      <c r="A8" s="173"/>
      <c r="B8" s="128">
        <f t="shared" si="0"/>
        <v>0.3888888888888889</v>
      </c>
      <c r="C8" s="141" t="str">
        <f>Times!A7</f>
        <v>ESP</v>
      </c>
      <c r="D8" s="142">
        <f>SUM(IF(ISNUMBER('Tabela 1ª Fase'!E8),1)+IF(ISNUMBER('Tabela 1ª Fase'!C22),1)+IF(ISNUMBER('Tabela 1ª Fase'!E30),1)+IF(ISNUMBER('Tabela 1ª Fase'!E34),1)+IF(ISNUMBER('Tabela 1ª Fase'!E46),1)+IF(ISNUMBER('Tabela 1ª Fase'!E54),1)+IF(ISNUMBER('Tabela 1ª Fase'!E60),1))</f>
        <v>6</v>
      </c>
      <c r="E8" s="143">
        <f t="shared" si="1"/>
        <v>7</v>
      </c>
      <c r="F8" s="144">
        <f>SUM(IF('Tabela 1ª Fase'!E8&gt;'Tabela 1ª Fase'!C8,1,0)+IF('Tabela 1ª Fase'!C22&gt;'Tabela 1ª Fase'!E22,1,0)+IF('Tabela 1ª Fase'!E30&gt;'Tabela 1ª Fase'!C30,1,0)+IF('Tabela 1ª Fase'!E34&gt;'Tabela 1ª Fase'!C34,1,0)+IF('Tabela 1ª Fase'!E46&gt;'Tabela 1ª Fase'!C46,1,0)+IF('Tabela 1ª Fase'!E54&gt;'Tabela 1ª Fase'!C54,1,0)+IF('Tabela 1ª Fase'!E60&gt;'Tabela 1ª Fase'!C60,1,0))</f>
        <v>2</v>
      </c>
      <c r="G8" s="144">
        <f>SUM(IF(ISNUMBER('Tabela 1ª Fase'!E8),IF('Tabela 1ª Fase'!E8='Tabela 1ª Fase'!C8,1,0))+IF(ISNUMBER('Tabela 1ª Fase'!C22),IF('Tabela 1ª Fase'!C22='Tabela 1ª Fase'!E22,1,0))+IF(ISNUMBER('Tabela 1ª Fase'!E30),IF('Tabela 1ª Fase'!E30='Tabela 1ª Fase'!C30,1,0))+IF(ISNUMBER('Tabela 1ª Fase'!E34),IF('Tabela 1ª Fase'!E34='Tabela 1ª Fase'!C34,1,0))+IF(ISNUMBER('Tabela 1ª Fase'!E46),IF('Tabela 1ª Fase'!E46='Tabela 1ª Fase'!C46,1,0))+IF(ISNUMBER('Tabela 1ª Fase'!E54),IF('Tabela 1ª Fase'!E54='Tabela 1ª Fase'!C54,1,0))+IF(ISNUMBER('Tabela 1ª Fase'!E60),IF('Tabela 1ª Fase'!E60='Tabela 1ª Fase'!C60,1,0)))</f>
        <v>1</v>
      </c>
      <c r="H8" s="144">
        <f>SUM(IF('Tabela 1ª Fase'!E8&lt;'Tabela 1ª Fase'!C8,1,0)+IF('Tabela 1ª Fase'!C22&lt;'Tabela 1ª Fase'!E22,1,0)+IF('Tabela 1ª Fase'!E30&lt;'Tabela 1ª Fase'!C30,1,0)+IF('Tabela 1ª Fase'!E34&lt;'Tabela 1ª Fase'!C34,1,0)+IF('Tabela 1ª Fase'!E46&lt;'Tabela 1ª Fase'!C46,1,0)+IF('Tabela 1ª Fase'!E54&lt;'Tabela 1ª Fase'!C54,1,0)+IF('Tabela 1ª Fase'!E60&lt;'Tabela 1ª Fase'!C60,1,0))</f>
        <v>3</v>
      </c>
      <c r="I8" s="144">
        <f>SUM('Tabela 1ª Fase'!E8+'Tabela 1ª Fase'!C22+'Tabela 1ª Fase'!E30+'Tabela 1ª Fase'!E34+'Tabela 1ª Fase'!E46+'Tabela 1ª Fase'!E54+'Tabela 1ª Fase'!E60)</f>
        <v>8</v>
      </c>
      <c r="J8" s="144">
        <f>SUM('Tabela 1ª Fase'!C8+'Tabela 1ª Fase'!E22+'Tabela 1ª Fase'!C30+'Tabela 1ª Fase'!C34+'Tabela 1ª Fase'!C46+'Tabela 1ª Fase'!C54+'Tabela 1ª Fase'!C60)</f>
        <v>11</v>
      </c>
      <c r="K8" s="145">
        <f t="shared" si="2"/>
        <v>-3</v>
      </c>
      <c r="L8" s="146" t="s">
        <v>81</v>
      </c>
      <c r="M8" s="147">
        <v>9</v>
      </c>
      <c r="N8" s="147">
        <f t="shared" si="3"/>
        <v>16</v>
      </c>
      <c r="O8" s="147">
        <v>4</v>
      </c>
      <c r="P8" s="147">
        <f t="shared" si="4"/>
        <v>20</v>
      </c>
    </row>
    <row r="9" spans="1:16" ht="24.95" customHeight="1" thickTop="1" thickBot="1" x14ac:dyDescent="0.25">
      <c r="A9" s="173"/>
      <c r="B9" s="128">
        <f t="shared" si="0"/>
        <v>0.27777777777777779</v>
      </c>
      <c r="C9" s="141" t="str">
        <f>Times!A2</f>
        <v>CRU</v>
      </c>
      <c r="D9" s="142">
        <f>SUM(IF(ISNUMBER('Tabela 1ª Fase'!C10),1)+IF(ISNUMBER('Tabela 1ª Fase'!E16),1)+IF(ISNUMBER('Tabela 1ª Fase'!C26),1)+IF(ISNUMBER('Tabela 1ª Fase'!C38),1)+IF(ISNUMBER('Tabela 1ª Fase'!C46),1)+IF(ISNUMBER('Tabela 1ª Fase'!C50),1)+IF(ISNUMBER('Tabela 1ª Fase'!C58),1))</f>
        <v>6</v>
      </c>
      <c r="E9" s="143">
        <f t="shared" si="1"/>
        <v>5</v>
      </c>
      <c r="F9" s="144">
        <f>SUM(IF('Tabela 1ª Fase'!C10&gt;'Tabela 1ª Fase'!E10,1,0)+IF('Tabela 1ª Fase'!E16&gt;'Tabela 1ª Fase'!C16,1,0)+IF('Tabela 1ª Fase'!C26&gt;'Tabela 1ª Fase'!E26,1,0)+IF('Tabela 1ª Fase'!C38&gt;'Tabela 1ª Fase'!E38,1,0)+IF('Tabela 1ª Fase'!C46&gt;'Tabela 1ª Fase'!E46,1,0)+IF('Tabela 1ª Fase'!C50&gt;'Tabela 1ª Fase'!E50,1,0)+IF('Tabela 1ª Fase'!C58&gt;'Tabela 1ª Fase'!E58,1,0))</f>
        <v>1</v>
      </c>
      <c r="G9" s="144">
        <f>SUM(IF(ISNUMBER('Tabela 1ª Fase'!C10),IF('Tabela 1ª Fase'!C10='Tabela 1ª Fase'!E10,1,0))+IF(ISNUMBER('Tabela 1ª Fase'!E16),IF('Tabela 1ª Fase'!E16='Tabela 1ª Fase'!C16,1,0))+IF(ISNUMBER('Tabela 1ª Fase'!C26),IF('Tabela 1ª Fase'!C26='Tabela 1ª Fase'!E26,1,0))+IF(ISNUMBER('Tabela 1ª Fase'!C38),IF('Tabela 1ª Fase'!C38='Tabela 1ª Fase'!E38,1,0))+IF(ISNUMBER('Tabela 1ª Fase'!C46),IF('Tabela 1ª Fase'!C46='Tabela 1ª Fase'!E46,1,0))+IF(ISNUMBER('Tabela 1ª Fase'!C50),IF('Tabela 1ª Fase'!C50='Tabela 1ª Fase'!E50,1,0))+IF(ISNUMBER('Tabela 1ª Fase'!C58),IF('Tabela 1ª Fase'!C58='Tabela 1ª Fase'!E58,1,0)))</f>
        <v>2</v>
      </c>
      <c r="H9" s="144">
        <f>SUM(IF('Tabela 1ª Fase'!C10&lt;'Tabela 1ª Fase'!E10,1,0)+IF('Tabela 1ª Fase'!E16&lt;'Tabela 1ª Fase'!C16,1,0)+IF('Tabela 1ª Fase'!C26&lt;'Tabela 1ª Fase'!E26,1,0)+IF('Tabela 1ª Fase'!C38&lt;'Tabela 1ª Fase'!E38,1,0)+IF('Tabela 1ª Fase'!C46&lt;'Tabela 1ª Fase'!E46,1,0)+IF('Tabela 1ª Fase'!C50&lt;'Tabela 1ª Fase'!E50,1,0)+IF('Tabela 1ª Fase'!C58&lt;'Tabela 1ª Fase'!E58,1,0))</f>
        <v>3</v>
      </c>
      <c r="I9" s="144">
        <f>SUM('Tabela 1ª Fase'!C10+'Tabela 1ª Fase'!E16+'Tabela 1ª Fase'!C26+'Tabela 1ª Fase'!C38+'Tabela 1ª Fase'!C46+'Tabela 1ª Fase'!C50+'Tabela 1ª Fase'!C58)</f>
        <v>9</v>
      </c>
      <c r="J9" s="144">
        <f>SUM('Tabela 1ª Fase'!E10+'Tabela 1ª Fase'!C16+'Tabela 1ª Fase'!E26+'Tabela 1ª Fase'!E38+'Tabela 1ª Fase'!E46+'Tabela 1ª Fase'!E50+'Tabela 1ª Fase'!E58)</f>
        <v>11</v>
      </c>
      <c r="K9" s="145">
        <f t="shared" si="2"/>
        <v>-2</v>
      </c>
      <c r="L9" s="146" t="s">
        <v>81</v>
      </c>
      <c r="M9" s="147">
        <v>10</v>
      </c>
      <c r="N9" s="147">
        <f t="shared" si="3"/>
        <v>15</v>
      </c>
      <c r="O9" s="147">
        <v>3</v>
      </c>
      <c r="P9" s="147">
        <f t="shared" si="4"/>
        <v>18</v>
      </c>
    </row>
    <row r="10" spans="1:16" ht="24.95" customHeight="1" thickTop="1" thickBot="1" x14ac:dyDescent="0.25">
      <c r="A10" s="173"/>
      <c r="B10" s="124">
        <f t="shared" si="0"/>
        <v>0.27777777777777779</v>
      </c>
      <c r="C10" s="119" t="str">
        <f>Times!A5</f>
        <v>BAR</v>
      </c>
      <c r="D10" s="120">
        <f>SUM(IF(ISNUMBER('Tabela 1ª Fase'!E12),1)+IF(ISNUMBER('Tabela 1ª Fase'!C20),1)+IF(ISNUMBER('Tabela 1ª Fase'!C30),1)+IF(ISNUMBER('Tabela 1ª Fase'!E32),1)+IF(ISNUMBER('Tabela 1ª Fase'!C42),1)+IF(ISNUMBER('Tabela 1ª Fase'!E52),1)+IF(ISNUMBER('Tabela 1ª Fase'!E58),1))</f>
        <v>6</v>
      </c>
      <c r="E10" s="121">
        <f t="shared" si="1"/>
        <v>5</v>
      </c>
      <c r="F10" s="122">
        <f>SUM(IF('Tabela 1ª Fase'!E12&gt;'Tabela 1ª Fase'!C12,1,0)+IF('Tabela 1ª Fase'!C20&gt;'Tabela 1ª Fase'!E20,1,0)+IF('Tabela 1ª Fase'!C30&gt;'Tabela 1ª Fase'!E30,1,0)+IF('Tabela 1ª Fase'!E32&gt;'Tabela 1ª Fase'!C32,1,0)+IF('Tabela 1ª Fase'!C42&gt;'Tabela 1ª Fase'!E42,1,0)+IF('Tabela 1ª Fase'!E52&gt;'Tabela 1ª Fase'!C52,1,0)+IF('Tabela 1ª Fase'!E58&gt;'Tabela 1ª Fase'!C58,1,0))</f>
        <v>1</v>
      </c>
      <c r="G10" s="122">
        <f>SUM(IF(ISNUMBER('Tabela 1ª Fase'!E12),IF('Tabela 1ª Fase'!E12='Tabela 1ª Fase'!C12,1,0))+IF(ISNUMBER('Tabela 1ª Fase'!C20),IF('Tabela 1ª Fase'!C20='Tabela 1ª Fase'!E20,1,0))+IF(ISNUMBER('Tabela 1ª Fase'!C30),IF('Tabela 1ª Fase'!C30='Tabela 1ª Fase'!E30,1,0))+IF(ISNUMBER('Tabela 1ª Fase'!E32),IF('Tabela 1ª Fase'!E32='Tabela 1ª Fase'!C32,1,0))+IF(ISNUMBER('Tabela 1ª Fase'!C42),IF('Tabela 1ª Fase'!C42='Tabela 1ª Fase'!E42,1,0))+IF(ISNUMBER('Tabela 1ª Fase'!E52),IF('Tabela 1ª Fase'!E52='Tabela 1ª Fase'!C52,1,0))+IF(ISNUMBER('Tabela 1ª Fase'!E58),IF('Tabela 1ª Fase'!E58='Tabela 1ª Fase'!C58,1,0)))</f>
        <v>2</v>
      </c>
      <c r="H10" s="122">
        <f>SUM(IF('Tabela 1ª Fase'!E12&lt;'Tabela 1ª Fase'!C12,1,0)+IF('Tabela 1ª Fase'!C20&lt;'Tabela 1ª Fase'!E20,1,0)+IF('Tabela 1ª Fase'!C30&lt;'Tabela 1ª Fase'!E30,1,0)+IF('Tabela 1ª Fase'!E32&lt;'Tabela 1ª Fase'!C32,1,0)+IF('Tabela 1ª Fase'!C42&lt;'Tabela 1ª Fase'!E42,1,0)+IF('Tabela 1ª Fase'!E52&lt;'Tabela 1ª Fase'!C52,1,0)+IF('Tabela 1ª Fase'!E58&lt;'Tabela 1ª Fase'!C58,1,0))</f>
        <v>3</v>
      </c>
      <c r="I10" s="122">
        <f>SUM('Tabela 1ª Fase'!E12+'Tabela 1ª Fase'!C20+'Tabela 1ª Fase'!C30+'Tabela 1ª Fase'!E32+'Tabela 1ª Fase'!C42+'Tabela 1ª Fase'!E52+'Tabela 1ª Fase'!E58)</f>
        <v>7</v>
      </c>
      <c r="J10" s="122">
        <f>SUM('Tabela 1ª Fase'!C12+'Tabela 1ª Fase'!E20+'Tabela 1ª Fase'!E30+'Tabela 1ª Fase'!C32+'Tabela 1ª Fase'!E42+'Tabela 1ª Fase'!C52+'Tabela 1ª Fase'!C58)</f>
        <v>12</v>
      </c>
      <c r="K10" s="123">
        <f t="shared" si="2"/>
        <v>-5</v>
      </c>
      <c r="L10" s="48" t="s">
        <v>81</v>
      </c>
      <c r="M10" s="49">
        <v>13</v>
      </c>
      <c r="N10" s="49">
        <f t="shared" si="3"/>
        <v>12</v>
      </c>
      <c r="O10" s="49"/>
      <c r="P10" s="49">
        <f t="shared" si="4"/>
        <v>12</v>
      </c>
    </row>
    <row r="11" spans="1:16" ht="24.95" customHeight="1" thickTop="1" thickBot="1" x14ac:dyDescent="0.25">
      <c r="A11" s="173"/>
      <c r="B11" s="124">
        <f t="shared" si="0"/>
        <v>0</v>
      </c>
      <c r="C11" s="119" t="str">
        <f>Times!A8</f>
        <v>XXXX</v>
      </c>
      <c r="D11" s="120">
        <f>SUM(IF(ISNUMBER('Tabela 1ª Fase'!E14),1)+IF(ISNUMBER('Tabela 1ª Fase'!E22),1)+IF(ISNUMBER('Tabela 1ª Fase'!E26),1)+IF(ISNUMBER('Tabela 1ª Fase'!E36),1)+IF(ISNUMBER('Tabela 1ª Fase'!E42),1)+IF(ISNUMBER('Tabela 1ª Fase'!E48),1)+IF(ISNUMBER('Tabela 1ª Fase'!E62),1))</f>
        <v>0</v>
      </c>
      <c r="E11" s="121">
        <f t="shared" si="1"/>
        <v>0</v>
      </c>
      <c r="F11" s="122">
        <f>SUM(IF('Tabela 1ª Fase'!E14&gt;'Tabela 1ª Fase'!C14,1,0)+IF('Tabela 1ª Fase'!E22&gt;'Tabela 1ª Fase'!C22,1,0)+IF('Tabela 1ª Fase'!E26&gt;'Tabela 1ª Fase'!C26,1,0)+IF('Tabela 1ª Fase'!E36&gt;'Tabela 1ª Fase'!C36,1,0)+IF('Tabela 1ª Fase'!E42&gt;'Tabela 1ª Fase'!C42,1,0)+IF('Tabela 1ª Fase'!E48&gt;'Tabela 1ª Fase'!C48,1,0)+IF('Tabela 1ª Fase'!E62&gt;'Tabela 1ª Fase'!C62,1,0))</f>
        <v>0</v>
      </c>
      <c r="G11" s="122">
        <f>SUM(IF(ISNUMBER('Tabela 1ª Fase'!E14),IF('Tabela 1ª Fase'!E14='Tabela 1ª Fase'!C14,1,0))+IF(ISNUMBER('Tabela 1ª Fase'!E22),IF('Tabela 1ª Fase'!E22='Tabela 1ª Fase'!C22,1,0))+IF(ISNUMBER('Tabela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Fase'!E48),IF('Tabela 1ª Fase'!E48='Tabela 1ª Fase'!C48,1,0))+IF(ISNUMBER('Tabela 1ª Fase'!E62),IF('Tabela 1ª Fase'!E62='Tabela 1ª Fase'!C62,1,0)))</f>
        <v>0</v>
      </c>
      <c r="H11" s="122">
        <f>SUM(IF('Tabela 1ª Fase'!E14&lt;'Tabela 1ª Fase'!C14,1,0)+IF('Tabela 1ª Fase'!E22&lt;'Tabela 1ª Fase'!C22,1,0)+IF('Tabela 1ª Fase'!E26&lt;'Tabela 1ª Fase'!C26,1,0)+IF('Tabela 1ª Fase'!E36&lt;'Tabela 1ª Fase'!C36,1,0)+IF('Tabela 1ª Fase'!E42&lt;'Tabela 1ª Fase'!C42,1,0)+IF('Tabela 1ª Fase'!E48&lt;'Tabela 1ª Fase'!C48,1,0)+IF('Tabela 1ª Fase'!E62&lt;'Tabela 1ª Fase'!C62,1,0))</f>
        <v>0</v>
      </c>
      <c r="I11" s="122">
        <f>SUM('Tabela 1ª Fase'!E14+'Tabela 1ª Fase'!E22+'Tabela 1ª Fase'!E26+'Tabela 1ª Fase'!E36+'Tabela 1ª Fase'!E42+'Tabela 1ª Fase'!E48+'Tabela 1ª Fase'!E62)</f>
        <v>0</v>
      </c>
      <c r="J11" s="122">
        <f>SUM('Tabela 1ª Fase'!C14+'Tabela 1ª Fase'!C22+'Tabela 1ª Fase'!C26+'Tabela 1ª Fase'!C36+'Tabela 1ª Fase'!C42+'Tabela 1ª Fase'!C48+'Tabela 1ª Fase'!C62)</f>
        <v>0</v>
      </c>
      <c r="K11" s="123">
        <f t="shared" si="2"/>
        <v>0</v>
      </c>
      <c r="L11" s="48" t="s">
        <v>81</v>
      </c>
      <c r="M11" s="49"/>
      <c r="N11" s="49">
        <f t="shared" si="3"/>
        <v>25</v>
      </c>
      <c r="O11" s="49"/>
      <c r="P11" s="49">
        <f t="shared" si="4"/>
        <v>25</v>
      </c>
    </row>
    <row r="12" spans="1:16" ht="6.95" customHeight="1" thickTop="1" thickBot="1" x14ac:dyDescent="0.25">
      <c r="A12" s="36"/>
      <c r="B12" s="15"/>
      <c r="C12" s="16"/>
      <c r="D12" s="19"/>
      <c r="E12" s="20"/>
      <c r="F12" s="20"/>
      <c r="G12" s="20"/>
      <c r="H12" s="20"/>
      <c r="I12" s="20"/>
      <c r="J12" s="20"/>
      <c r="K12" s="43"/>
      <c r="L12" s="48"/>
      <c r="M12" s="49"/>
      <c r="N12" s="49"/>
      <c r="O12" s="49"/>
      <c r="P12" s="49"/>
    </row>
    <row r="13" spans="1:16" ht="24.75" customHeight="1" thickTop="1" thickBot="1" x14ac:dyDescent="0.25">
      <c r="A13" s="173" t="s">
        <v>14</v>
      </c>
      <c r="B13" s="127">
        <f t="shared" ref="B13:B20" si="5">IF(D13&gt;0,SUM((E13/(D13*3))),0)</f>
        <v>0.73333333333333328</v>
      </c>
      <c r="C13" s="139" t="str">
        <f>Times!A11</f>
        <v>VAS</v>
      </c>
      <c r="D13" s="140">
        <f>SUM(IF(ISNUMBER('Tabela 1ª Fase'!L10),1)+IF(ISNUMBER('Tabela 1ª Fase'!J18),1)+IF(ISNUMBER('Tabela 1ª Fase'!L24),1)+IF(ISNUMBER('Tabela 1ª Fase'!J36),1)+IF(ISNUMBER('Tabela 1ª Fase'!J44),1)+IF(ISNUMBER('Tabela 1ª Fase'!J52),1)+IF(ISNUMBER('Tabela 1ª Fase'!L60),1))</f>
        <v>5</v>
      </c>
      <c r="E13" s="133">
        <f t="shared" ref="E13:E20" si="6">SUM(F13*3)+G13</f>
        <v>11</v>
      </c>
      <c r="F13" s="134">
        <f>SUM(IF('Tabela 1ª Fase'!L10&gt;'Tabela 1ª Fase'!J10,1,0)+IF('Tabela 1ª Fase'!J18&gt;'Tabela 1ª Fase'!L18,1,0)+IF('Tabela 1ª Fase'!L24&gt;'Tabela 1ª Fase'!J24,1,0)+IF('Tabela 1ª Fase'!J36&gt;'Tabela 1ª Fase'!L36,1,0)+IF('Tabela 1ª Fase'!J44&gt;'Tabela 1ª Fase'!L44,1,0)+IF('Tabela 1ª Fase'!J52&gt;'Tabela 1ª Fase'!L52,1,0)+IF('Tabela 1ª Fase'!J60&gt;'Tabela 1ª Fase'!L60,1,0))</f>
        <v>3</v>
      </c>
      <c r="G13" s="134">
        <f>SUM(IF(ISNUMBER('Tabela 1ª Fase'!L10),IF('Tabela 1ª Fase'!L10='Tabela 1ª Fase'!J10,1,0))+IF(ISNUMBER('Tabela 1ª Fase'!J18),IF('Tabela 1ª Fase'!J18='Tabela 1ª Fase'!L18,1,0))+IF(ISNUMBER('Tabela 1ª Fase'!L24),IF('Tabela 1ª Fase'!L24='Tabela 1ª Fase'!J24,1,0))+IF(ISNUMBER('Tabela 1ª Fase'!J36),IF('Tabela 1ª Fase'!J36='Tabela 1ª Fase'!L36,1,0))+IF(ISNUMBER('Tabela 1ª Fase'!J44),IF('Tabela 1ª Fase'!J44='Tabela 1ª Fase'!L44,1,0))+IF(ISNUMBER('Tabela 1ª Fase'!J52),IF('Tabela 1ª Fase'!J52='Tabela 1ª Fase'!L52,1,0))+IF(ISNUMBER('Tabela 1ª Fase'!J60),IF('Tabela 1ª Fase'!J60='Tabela 1ª Fase'!L60,1,0)))</f>
        <v>2</v>
      </c>
      <c r="H13" s="134">
        <f>SUM(IF('Tabela 1ª Fase'!L10&lt;'Tabela 1ª Fase'!J10,1,0)+IF('Tabela 1ª Fase'!J18&lt;'Tabela 1ª Fase'!L18,1,0)+IF('Tabela 1ª Fase'!L24&lt;'Tabela 1ª Fase'!J24,1,0)+IF('Tabela 1ª Fase'!J36&lt;'Tabela 1ª Fase'!L36,1,0)+IF('Tabela 1ª Fase'!J44&lt;'Tabela 1ª Fase'!L44,1,0)+IF('Tabela 1ª Fase'!J52&lt;'Tabela 1ª Fase'!L52,1,0)+IF('Tabela 1ª Fase'!J60&lt;'Tabela 1ª Fase'!L60,1,0))</f>
        <v>0</v>
      </c>
      <c r="I13" s="134">
        <f>SUM('Tabela 1ª Fase'!L10+'Tabela 1ª Fase'!J18+'Tabela 1ª Fase'!L24+'Tabela 1ª Fase'!J36+'Tabela 1ª Fase'!J44+'Tabela 1ª Fase'!J52+'Tabela 1ª Fase'!J60)</f>
        <v>12</v>
      </c>
      <c r="J13" s="134">
        <f>SUM('Tabela 1ª Fase'!J10+'Tabela 1ª Fase'!L18+'Tabela 1ª Fase'!J24+'Tabela 1ª Fase'!L36+'Tabela 1ª Fase'!L44+'Tabela 1ª Fase'!L52+'Tabela 1ª Fase'!L60)</f>
        <v>6</v>
      </c>
      <c r="K13" s="135">
        <f t="shared" ref="K13:K20" si="7">SUM(I13-J13)</f>
        <v>6</v>
      </c>
      <c r="L13" s="136" t="s">
        <v>80</v>
      </c>
      <c r="M13" s="138">
        <v>2</v>
      </c>
      <c r="N13" s="138">
        <f t="shared" si="3"/>
        <v>23</v>
      </c>
      <c r="O13" s="138">
        <v>9</v>
      </c>
      <c r="P13" s="138">
        <f t="shared" si="4"/>
        <v>32</v>
      </c>
    </row>
    <row r="14" spans="1:16" ht="24.95" customHeight="1" thickTop="1" thickBot="1" x14ac:dyDescent="0.25">
      <c r="A14" s="173"/>
      <c r="B14" s="127">
        <f t="shared" si="5"/>
        <v>0.6</v>
      </c>
      <c r="C14" s="139" t="str">
        <f>Times!A13</f>
        <v>FLU</v>
      </c>
      <c r="D14" s="140">
        <f>SUM(IF(ISNUMBER('Tabela 1ª Fase'!L12),1)+IF(ISNUMBER('Tabela 1ª Fase'!J20),1)+IF(ISNUMBER('Tabela 1ª Fase'!J30),1)+IF(ISNUMBER('Tabela 1ª Fase'!L32),1)+IF(ISNUMBER('Tabela 1ª Fase'!J42),1)+IF(ISNUMBER('Tabela 1ª Fase'!L52),1)+IF(ISNUMBER('Tabela 1ª Fase'!L58),1))</f>
        <v>5</v>
      </c>
      <c r="E14" s="133">
        <f t="shared" si="6"/>
        <v>9</v>
      </c>
      <c r="F14" s="134">
        <f>SUM(IF('Tabela 1ª Fase'!L12&gt;'Tabela 1ª Fase'!J12,1,0)+IF('Tabela 1ª Fase'!J20&gt;'Tabela 1ª Fase'!L20,1,0)+IF('Tabela 1ª Fase'!J30&gt;'Tabela 1ª Fase'!L30,1,0)+IF('Tabela 1ª Fase'!L32&gt;'Tabela 1ª Fase'!J32,1,0)+IF('Tabela 1ª Fase'!J42&gt;'Tabela 1ª Fase'!L42,1,0)+IF('Tabela 1ª Fase'!L52&gt;'Tabela 1ª Fase'!J52,1,0)+IF('Tabela 1ª Fase'!L58&gt;'Tabela 1ª Fase'!J58,1,0))</f>
        <v>2</v>
      </c>
      <c r="G14" s="134">
        <f>SUM(IF(ISNUMBER('Tabela 1ª Fase'!L12),IF('Tabela 1ª Fase'!L12='Tabela 1ª Fase'!J12,1,0))+IF(ISNUMBER('Tabela 1ª Fase'!J20),IF('Tabela 1ª Fase'!J20='Tabela 1ª Fase'!L20,1,0))+IF(ISNUMBER('Tabela 1ª Fase'!J30),IF('Tabela 1ª Fase'!J30='Tabela 1ª Fase'!L30,1,0))+IF(ISNUMBER('Tabela 1ª Fase'!L32),IF('Tabela 1ª Fase'!L32='Tabela 1ª Fase'!J32,1,0))+IF(ISNUMBER('Tabela 1ª Fase'!J42),IF('Tabela 1ª Fase'!J42='Tabela 1ª Fase'!L42,1,0))+IF(ISNUMBER('Tabela 1ª Fase'!L52),IF('Tabela 1ª Fase'!L52='Tabela 1ª Fase'!J52,1,0))+IF(ISNUMBER('Tabela 1ª Fase'!L58),IF('Tabela 1ª Fase'!L58='Tabela 1ª Fase'!J58,1,0)))</f>
        <v>3</v>
      </c>
      <c r="H14" s="134">
        <f>SUM(IF('Tabela 1ª Fase'!L12&lt;'Tabela 1ª Fase'!J12,1,0)+IF('Tabela 1ª Fase'!J20&lt;'Tabela 1ª Fase'!L20,1,0)+IF('Tabela 1ª Fase'!J30&lt;'Tabela 1ª Fase'!L30,1,0)+IF('Tabela 1ª Fase'!L32&lt;'Tabela 1ª Fase'!J32,1,0)+IF('Tabela 1ª Fase'!J42&lt;'Tabela 1ª Fase'!L42,1,0)+IF('Tabela 1ª Fase'!L52&lt;'Tabela 1ª Fase'!J52,1,0)+IF('Tabela 1ª Fase'!L58&lt;'Tabela 1ª Fase'!J58,1,0))</f>
        <v>0</v>
      </c>
      <c r="I14" s="134">
        <f>SUM('Tabela 1ª Fase'!L12+'Tabela 1ª Fase'!J20+'Tabela 1ª Fase'!J30+'Tabela 1ª Fase'!L32+'Tabela 1ª Fase'!J42+'Tabela 1ª Fase'!L52+'Tabela 1ª Fase'!L58)</f>
        <v>9</v>
      </c>
      <c r="J14" s="134">
        <f>SUM('Tabela 1ª Fase'!J12+'Tabela 1ª Fase'!L20+'Tabela 1ª Fase'!L30+'Tabela 1ª Fase'!J32+'Tabela 1ª Fase'!L42+'Tabela 1ª Fase'!J52+'Tabela 1ª Fase'!J58)</f>
        <v>6</v>
      </c>
      <c r="K14" s="135">
        <f t="shared" si="7"/>
        <v>3</v>
      </c>
      <c r="L14" s="136" t="s">
        <v>80</v>
      </c>
      <c r="M14" s="138">
        <v>3</v>
      </c>
      <c r="N14" s="138">
        <f t="shared" si="3"/>
        <v>22</v>
      </c>
      <c r="O14" s="138">
        <v>14</v>
      </c>
      <c r="P14" s="138">
        <f t="shared" si="4"/>
        <v>36</v>
      </c>
    </row>
    <row r="15" spans="1:16" ht="24.95" customHeight="1" thickTop="1" thickBot="1" x14ac:dyDescent="0.25">
      <c r="A15" s="173"/>
      <c r="B15" s="127">
        <f t="shared" si="5"/>
        <v>0.6</v>
      </c>
      <c r="C15" s="139" t="str">
        <f>Times!A10</f>
        <v>BOT</v>
      </c>
      <c r="D15" s="140">
        <f>SUM(IF(ISNUMBER('Tabela 1ª Fase'!J10),1)+IF(ISNUMBER('Tabela 1ª Fase'!L16),1)+IF(ISNUMBER('Tabela 1ª Fase'!J26),1)+IF(ISNUMBER('Tabela 1ª Fase'!J38),1)+IF(ISNUMBER('Tabela 1ª Fase'!J46),1)+IF(ISNUMBER('Tabela 1ª Fase'!J50),1)+IF(ISNUMBER('Tabela 1ª Fase'!J58),1))</f>
        <v>5</v>
      </c>
      <c r="E15" s="133">
        <f t="shared" si="6"/>
        <v>9</v>
      </c>
      <c r="F15" s="134">
        <f>SUM(IF('Tabela 1ª Fase'!J10&gt;'Tabela 1ª Fase'!L10,1,0)+IF('Tabela 1ª Fase'!L16&gt;'Tabela 1ª Fase'!J16,1,0)+IF('Tabela 1ª Fase'!J26&gt;'Tabela 1ª Fase'!L26,1,0)+IF('Tabela 1ª Fase'!J38&gt;'Tabela 1ª Fase'!L38,1,0)+IF('Tabela 1ª Fase'!J46&gt;'Tabela 1ª Fase'!L46,1,0)+IF('Tabela 1ª Fase'!J50&gt;'Tabela 1ª Fase'!L50,1,0)+IF('Tabela 1ª Fase'!J58&gt;'Tabela 1ª Fase'!L58,1,0))</f>
        <v>2</v>
      </c>
      <c r="G15" s="134">
        <f>SUM(IF(ISNUMBER('Tabela 1ª Fase'!J10),IF('Tabela 1ª Fase'!J10='Tabela 1ª Fase'!L10,1,0))+IF(ISNUMBER('Tabela 1ª Fase'!L16),IF('Tabela 1ª Fase'!L16='Tabela 1ª Fase'!J16,1,0))+IF(ISNUMBER('Tabela 1ª Fase'!J26),IF('Tabela 1ª Fase'!J26='Tabela 1ª Fase'!L26,1,0))+IF(ISNUMBER('Tabela 1ª Fase'!J38),IF('Tabela 1ª Fase'!J38='Tabela 1ª Fase'!L38,1,0))+IF(ISNUMBER('Tabela 1ª Fase'!J46),IF('Tabela 1ª Fase'!J46='Tabela 1ª Fase'!L46,1,0))+IF(ISNUMBER('Tabela 1ª Fase'!J50),IF('Tabela 1ª Fase'!J50='Tabela 1ª Fase'!L50,1,0))+IF(ISNUMBER('Tabela 1ª Fase'!J58),IF('Tabela 1ª Fase'!J58='Tabela 1ª Fase'!L58,1,0)))</f>
        <v>3</v>
      </c>
      <c r="H15" s="134">
        <f>SUM(IF('Tabela 1ª Fase'!J10&lt;'Tabela 1ª Fase'!L10,1,0)+IF('Tabela 1ª Fase'!L16&lt;'Tabela 1ª Fase'!J16,1,0)+IF('Tabela 1ª Fase'!J26&lt;'Tabela 1ª Fase'!L26,1,0)+IF('Tabela 1ª Fase'!J38&lt;'Tabela 1ª Fase'!L38,1,0)+IF('Tabela 1ª Fase'!J46&lt;'Tabela 1ª Fase'!L46,1,0)+IF('Tabela 1ª Fase'!J50&lt;'Tabela 1ª Fase'!L50,1,0)+IF('Tabela 1ª Fase'!J58&lt;'Tabela 1ª Fase'!L58,1,0))</f>
        <v>0</v>
      </c>
      <c r="I15" s="134">
        <f>SUM('Tabela 1ª Fase'!J10+'Tabela 1ª Fase'!L16+'Tabela 1ª Fase'!J26+'Tabela 1ª Fase'!J38+'Tabela 1ª Fase'!J46+'Tabela 1ª Fase'!J50+'Tabela 1ª Fase'!J58)</f>
        <v>5</v>
      </c>
      <c r="J15" s="134">
        <f>SUM('Tabela 1ª Fase'!L10+'Tabela 1ª Fase'!J16+'Tabela 1ª Fase'!L26+'Tabela 1ª Fase'!L38+'Tabela 1ª Fase'!L46+'Tabela 1ª Fase'!L50+'Tabela 1ª Fase'!L58)</f>
        <v>2</v>
      </c>
      <c r="K15" s="135">
        <f t="shared" si="7"/>
        <v>3</v>
      </c>
      <c r="L15" s="136" t="s">
        <v>80</v>
      </c>
      <c r="M15" s="138">
        <v>4</v>
      </c>
      <c r="N15" s="138">
        <f t="shared" si="3"/>
        <v>21</v>
      </c>
      <c r="O15" s="138">
        <v>8</v>
      </c>
      <c r="P15" s="138">
        <f t="shared" si="4"/>
        <v>29</v>
      </c>
    </row>
    <row r="16" spans="1:16" ht="24.95" customHeight="1" thickTop="1" thickBot="1" x14ac:dyDescent="0.25">
      <c r="A16" s="173"/>
      <c r="B16" s="127">
        <f t="shared" si="5"/>
        <v>0.26666666666666666</v>
      </c>
      <c r="C16" s="139" t="str">
        <f>Times!A12</f>
        <v>MIL</v>
      </c>
      <c r="D16" s="140">
        <f>SUM(IF(ISNUMBER('Tabela 1ª Fase'!J12),1)+IF(ISNUMBER('Tabela 1ª Fase'!L18),1)+IF(ISNUMBER('Tabela 1ª Fase'!J28),1)+IF(ISNUMBER('Tabela 1ª Fase'!J34),1)+IF(ISNUMBER('Tabela 1ª Fase'!L40),1)+IF(ISNUMBER('Tabela 1ª Fase'!L50),1)+IF(ISNUMBER('Tabela 1ª Fase'!J62),1))</f>
        <v>5</v>
      </c>
      <c r="E16" s="133">
        <f t="shared" si="6"/>
        <v>4</v>
      </c>
      <c r="F16" s="134">
        <f>SUM(IF('Tabela 1ª Fase'!J12&gt;'Tabela 1ª Fase'!L12,1,0)+IF('Tabela 1ª Fase'!L18&gt;'Tabela 1ª Fase'!J18,1,0)+IF('Tabela 1ª Fase'!J28&gt;'Tabela 1ª Fase'!L28,1,0)+IF('Tabela 1ª Fase'!J34&gt;'Tabela 1ª Fase'!L34,1,0)+IF('Tabela 1ª Fase'!L40&gt;'Tabela 1ª Fase'!J40,1,0)+IF('Tabela 1ª Fase'!L50&gt;'Tabela 1ª Fase'!J50,1,0)+(IF('Tabela 1ª Fase'!J62&gt;'Tabela 1ª Fase'!L62,1,0)))</f>
        <v>1</v>
      </c>
      <c r="G16" s="134">
        <f>SUM(IF(ISNUMBER('Tabela 1ª Fase'!J12),IF('Tabela 1ª Fase'!J12='Tabela 1ª Fase'!L12,1,0))+IF(ISNUMBER('Tabela 1ª Fase'!L18),IF('Tabela 1ª Fase'!L18='Tabela 1ª Fase'!J18,1,0))+IF(ISNUMBER('Tabela 1ª Fase'!J28),IF('Tabela 1ª Fase'!J28='Tabela 1ª Fase'!L28,1,0))+IF(ISNUMBER('Tabela 1ª Fase'!J34),IF('Tabela 1ª Fase'!J34='Tabela 1ª Fase'!L34,1,0))+IF(ISNUMBER('Tabela 1ª Fase'!L40),IF('Tabela 1ª Fase'!L40='Tabela 1ª Fase'!J40,1,0))+IF(ISNUMBER('Tabela 1ª Fase'!L50),IF('Tabela 1ª Fase'!L50='Tabela 1ª Fase'!J50,1,0))+IF(ISNUMBER('Tabela 1ª Fase'!J62),IF('Tabela 1ª Fase'!J62='Tabela 1ª Fase'!L62,1,0)))</f>
        <v>1</v>
      </c>
      <c r="H16" s="134">
        <f>SUM(IF('Tabela 1ª Fase'!J12&lt;'Tabela 1ª Fase'!L12,1,0)+IF('Tabela 1ª Fase'!L18&lt;'Tabela 1ª Fase'!J18,1,0)+IF('Tabela 1ª Fase'!J28&lt;'Tabela 1ª Fase'!L28,1,0)+IF('Tabela 1ª Fase'!J34&lt;'Tabela 1ª Fase'!L34,1,0)+IF('Tabela 1ª Fase'!L40&lt;'Tabela 1ª Fase'!J40,1,0)+IF('Tabela 1ª Fase'!L50&lt;'Tabela 1ª Fase'!J50,1,0)+IF('Tabela 1ª Fase'!J62&lt;'Tabela 1ª Fase'!L62,1,0))</f>
        <v>3</v>
      </c>
      <c r="I16" s="134">
        <f>SUM('Tabela 1ª Fase'!J12+'Tabela 1ª Fase'!L18+'Tabela 1ª Fase'!J28+'Tabela 1ª Fase'!J34+'Tabela 1ª Fase'!L40+'Tabela 1ª Fase'!L50+'Tabela 1ª Fase'!J62)</f>
        <v>6</v>
      </c>
      <c r="J16" s="134">
        <f>SUM('Tabela 1ª Fase'!L12+'Tabela 1ª Fase'!J18+'Tabela 1ª Fase'!L28+'Tabela 1ª Fase'!L34+'Tabela 1ª Fase'!J40+'Tabela 1ª Fase'!J50+'Tabela 1ª Fase'!L62)</f>
        <v>9</v>
      </c>
      <c r="K16" s="135">
        <f t="shared" si="7"/>
        <v>-3</v>
      </c>
      <c r="L16" s="136" t="s">
        <v>80</v>
      </c>
      <c r="M16" s="138">
        <v>8</v>
      </c>
      <c r="N16" s="138">
        <f t="shared" si="3"/>
        <v>17</v>
      </c>
      <c r="O16" s="138">
        <v>5</v>
      </c>
      <c r="P16" s="138">
        <f t="shared" si="4"/>
        <v>22</v>
      </c>
    </row>
    <row r="17" spans="1:16" ht="24.95" customHeight="1" thickTop="1" thickBot="1" x14ac:dyDescent="0.25">
      <c r="A17" s="173"/>
      <c r="B17" s="128">
        <f t="shared" si="5"/>
        <v>0.2</v>
      </c>
      <c r="C17" s="141" t="str">
        <f>Times!A14</f>
        <v>LIV</v>
      </c>
      <c r="D17" s="142">
        <f>SUM(IF(ISNUMBER('Tabela 1ª Fase'!J14),1)+IF(ISNUMBER('Tabela 1ª Fase'!L20),1)+IF(ISNUMBER('Tabela 1ª Fase'!L28),1)+IF(ISNUMBER('Tabela 1ª Fase'!L38),1)+IF(ISNUMBER('Tabela 1ª Fase'!L44),1)+IF(ISNUMBER('Tabela 1ª Fase'!L54),1)+IF(ISNUMBER('Tabela 1ª Fase'!L56),1))</f>
        <v>5</v>
      </c>
      <c r="E17" s="143">
        <f t="shared" si="6"/>
        <v>3</v>
      </c>
      <c r="F17" s="144">
        <f>SUM(IF('Tabela 1ª Fase'!J14&gt;'Tabela 1ª Fase'!L14,1,0)+IF('Tabela 1ª Fase'!L20&gt;'Tabela 1ª Fase'!J20,1,0)+IF('Tabela 1ª Fase'!L28&gt;'Tabela 1ª Fase'!J28,1,0)+IF('Tabela 1ª Fase'!L38&gt;'Tabela 1ª Fase'!J38,1,0)+IF('Tabela 1ª Fase'!L44&gt;'Tabela 1ª Fase'!J44,1,0)+IF('Tabela 1ª Fase'!J54&gt;'Tabela 1ª Fase'!L54,1,0)+IF('Tabela 1ª Fase'!L56&gt;'Tabela 1ª Fase'!J56,1,0))</f>
        <v>0</v>
      </c>
      <c r="G17" s="144">
        <f>SUM(IF(ISNUMBER('Tabela 1ª Fase'!J14),IF('Tabela 1ª Fase'!J14='Tabela 1ª Fase'!L14,1,0))+IF(ISNUMBER('Tabela 1ª Fase'!L20),IF('Tabela 1ª Fase'!L20='Tabela 1ª Fase'!J20,1,0))+IF(ISNUMBER('Tabela 1ª Fase'!L28),IF('Tabela 1ª Fase'!L28='Tabela 1ª Fase'!J28,1,0))+IF(ISNUMBER('Tabela 1ª Fase'!L38),IF('Tabela 1ª Fase'!L38='Tabela 1ª Fase'!J38,1,0))+IF(ISNUMBER('Tabela 1ª Fase'!L44),IF('Tabela 1ª Fase'!L44='Tabela 1ª Fase'!J44,1,0))+IF(ISNUMBER('Tabela 1ª Fase'!J54),IF('Tabela 1ª Fase'!J54='Tabela 1ª Fase'!L54,1,0))+IF(ISNUMBER('Tabela 1ª Fase'!L56),IF('Tabela 1ª Fase'!L56='Tabela 1ª Fase'!J56,1,0)))</f>
        <v>3</v>
      </c>
      <c r="H17" s="144">
        <f>SUM(IF('Tabela 1ª Fase'!J14&lt;'Tabela 1ª Fase'!L14,1,0)+IF('Tabela 1ª Fase'!L20&lt;'Tabela 1ª Fase'!J20,1,0)+IF('Tabela 1ª Fase'!L28&lt;'Tabela 1ª Fase'!J28,1,0)+IF('Tabela 1ª Fase'!L38&lt;'Tabela 1ª Fase'!J38,1,0)+IF('Tabela 1ª Fase'!L44&lt;'Tabela 1ª Fase'!J44,1,0)+IF('Tabela 1ª Fase'!J54&lt;'Tabela 1ª Fase'!L54,1,0)+IF('Tabela 1ª Fase'!L56&lt;'Tabela 1ª Fase'!J56,1,0))</f>
        <v>2</v>
      </c>
      <c r="I17" s="144">
        <f>SUM('Tabela 1ª Fase'!J14+'Tabela 1ª Fase'!L20+'Tabela 1ª Fase'!L28+'Tabela 1ª Fase'!L38+'Tabela 1ª Fase'!L44+'Tabela 1ª Fase'!J54+'Tabela 1ª Fase'!L56)</f>
        <v>3</v>
      </c>
      <c r="J17" s="144">
        <f>SUM('Tabela 1ª Fase'!L14+'Tabela 1ª Fase'!J20+'Tabela 1ª Fase'!J28+'Tabela 1ª Fase'!J38+'Tabela 1ª Fase'!J44+'Tabela 1ª Fase'!L54+'Tabela 1ª Fase'!J56)</f>
        <v>7</v>
      </c>
      <c r="K17" s="145">
        <f t="shared" si="7"/>
        <v>-4</v>
      </c>
      <c r="L17" s="146" t="s">
        <v>81</v>
      </c>
      <c r="M17" s="147">
        <v>11</v>
      </c>
      <c r="N17" s="147">
        <f t="shared" si="3"/>
        <v>14</v>
      </c>
      <c r="O17" s="147">
        <v>2</v>
      </c>
      <c r="P17" s="147">
        <f t="shared" si="4"/>
        <v>16</v>
      </c>
    </row>
    <row r="18" spans="1:16" ht="24.95" customHeight="1" thickTop="1" thickBot="1" x14ac:dyDescent="0.25">
      <c r="A18" s="173"/>
      <c r="B18" s="128">
        <f t="shared" si="5"/>
        <v>0.13333333333333333</v>
      </c>
      <c r="C18" s="141" t="str">
        <f>Times!A9</f>
        <v>ROM</v>
      </c>
      <c r="D18" s="142">
        <f>SUM(IF(ISNUMBER('Tabela 1ª Fase'!J8),1)+IF(ISNUMBER('Tabela 1ª Fase'!J16),1)+IF(ISNUMBER('Tabela 1ª Fase'!J24),1)+IF(ISNUMBER('Tabela 1ª Fase'!J32),1)+IF(ISNUMBER('Tabela 1ª Fase'!J40),1)+IF(ISNUMBER('Tabela 1ª Fase'!J48),1)+IF(ISNUMBER('Tabela 1ª Fase'!J56),1))</f>
        <v>5</v>
      </c>
      <c r="E18" s="143">
        <f t="shared" si="6"/>
        <v>2</v>
      </c>
      <c r="F18" s="144">
        <f>SUM(IF('Tabela 1ª Fase'!J8&gt;'Tabela 1ª Fase'!L8,1,0)+IF('Tabela 1ª Fase'!J16&gt;'Tabela 1ª Fase'!L16,1,0)+IF('Tabela 1ª Fase'!J24&gt;'Tabela 1ª Fase'!L24,1,0)+IF('Tabela 1ª Fase'!J32&gt;'Tabela 1ª Fase'!L32,1,0)+IF('Tabela 1ª Fase'!J40&gt;'Tabela 1ª Fase'!L40,1,0)+IF('Tabela 1ª Fase'!J48&gt;'Tabela 1ª Fase'!L48,1,0)+IF('Tabela 1ª Fase'!J56&gt;'Tabela 1ª Fase'!L56,1,0))</f>
        <v>0</v>
      </c>
      <c r="G18" s="144">
        <f>SUM(IF(ISNUMBER('Tabela 1ª Fase'!J8),IF('Tabela 1ª Fase'!J8='Tabela 1ª Fase'!L8,1,0))+IF(ISNUMBER('Tabela 1ª Fase'!J16),IF('Tabela 1ª Fase'!J16='Tabela 1ª Fase'!L16,1,0))+IF(ISNUMBER('Tabela 1ª Fase'!J24),IF('Tabela 1ª Fase'!J24='Tabela 1ª Fase'!L24,1,0))+IF(ISNUMBER('Tabela 1ª Fase'!J32),IF('Tabela 1ª Fase'!J32='Tabela 1ª Fase'!L32,1,0))+IF(ISNUMBER('Tabela 1ª Fase'!J40),IF('Tabela 1ª Fase'!J40='Tabela 1ª Fase'!L40,1,0))+IF(ISNUMBER('Tabela 1ª Fase'!J48),IF('Tabela 1ª Fase'!J48='Tabela 1ª Fase'!L48,1,0))+IF(ISNUMBER('Tabela 1ª Fase'!J56),IF('Tabela 1ª Fase'!J56='Tabela 1ª Fase'!L56,1,0)))</f>
        <v>2</v>
      </c>
      <c r="H18" s="144">
        <f>SUM(IF('Tabela 1ª Fase'!J8&lt;'Tabela 1ª Fase'!L8,1,0)+IF('Tabela 1ª Fase'!J16&lt;'Tabela 1ª Fase'!L16,1,0)+IF('Tabela 1ª Fase'!J24&lt;'Tabela 1ª Fase'!L24,1,0)+IF('Tabela 1ª Fase'!J32&lt;'Tabela 1ª Fase'!L32,1,0)+IF('Tabela 1ª Fase'!J40&lt;'Tabela 1ª Fase'!L40,1,0)+IF('Tabela 1ª Fase'!J48&lt;'Tabela 1ª Fase'!L48,1,0)+IF('Tabela 1ª Fase'!J56&lt;'Tabela 1ª Fase'!L56,1,0))</f>
        <v>3</v>
      </c>
      <c r="I18" s="144">
        <f>SUM('Tabela 1ª Fase'!J8+'Tabela 1ª Fase'!J16+'Tabela 1ª Fase'!J24+'Tabela 1ª Fase'!J32+'Tabela 1ª Fase'!J40+'Tabela 1ª Fase'!J48+'Tabela 1ª Fase'!J56)</f>
        <v>6</v>
      </c>
      <c r="J18" s="144">
        <f>SUM('Tabela 1ª Fase'!L8+'Tabela 1ª Fase'!L16+'Tabela 1ª Fase'!L24+'Tabela 1ª Fase'!L32+'Tabela 1ª Fase'!L40+'Tabela 1ª Fase'!L48+'Tabela 1ª Fase'!L56)</f>
        <v>11</v>
      </c>
      <c r="K18" s="145">
        <f t="shared" si="7"/>
        <v>-5</v>
      </c>
      <c r="L18" s="146" t="s">
        <v>81</v>
      </c>
      <c r="M18" s="147">
        <v>12</v>
      </c>
      <c r="N18" s="147">
        <f t="shared" si="3"/>
        <v>13</v>
      </c>
      <c r="O18" s="147">
        <v>1</v>
      </c>
      <c r="P18" s="147">
        <f t="shared" si="4"/>
        <v>14</v>
      </c>
    </row>
    <row r="19" spans="1:16" ht="24.95" customHeight="1" thickTop="1" thickBot="1" x14ac:dyDescent="0.25">
      <c r="A19" s="173"/>
      <c r="B19" s="124">
        <f t="shared" si="5"/>
        <v>0</v>
      </c>
      <c r="C19" s="119" t="str">
        <f>Times!A15</f>
        <v>XXXX</v>
      </c>
      <c r="D19" s="120">
        <f>SUM(IF(ISNUMBER('Tabela 1ª Fase'!L8),1)+IF(ISNUMBER('Tabela 1ª Fase'!J22),1)+IF(ISNUMBER('Tabela 1ª Fase'!L30),1)+IF(ISNUMBER('Tabela 1ª Fase'!L34),1)+IF(ISNUMBER('Tabela 1ª Fase'!L46),1)+IF(ISNUMBER('Tabela 1ª Fase'!L54),1)+IF(ISNUMBER('Tabela 1ª Fase'!L60),1))</f>
        <v>0</v>
      </c>
      <c r="E19" s="121">
        <f t="shared" si="6"/>
        <v>0</v>
      </c>
      <c r="F19" s="122">
        <f>SUM(IF('Tabela 1ª Fase'!L8&gt;'Tabela 1ª Fase'!J8,1,0)+IF('Tabela 1ª Fase'!J22&gt;'Tabela 1ª Fase'!L22,1,0)+IF('Tabela 1ª Fase'!L30&gt;'Tabela 1ª Fase'!J30,1,0)+IF('Tabela 1ª Fase'!L34&gt;'Tabela 1ª Fase'!J34,1,0)+IF('Tabela 1ª Fase'!L46&gt;'Tabela 1ª Fase'!J46,1,0)+IF('Tabela 1ª Fase'!L54&gt;'Tabela 1ª Fase'!J54,1,0)+IF('Tabela 1ª Fase'!L60&gt;'Tabela 1ª Fase'!J60,1,0))</f>
        <v>0</v>
      </c>
      <c r="G19" s="122">
        <f>SUM(IF(ISNUMBER('Tabela 1ª Fase'!L8),IF('Tabela 1ª Fase'!L8='Tabela 1ª Fase'!J8,1,0))+IF(ISNUMBER('Tabela 1ª Fase'!J22),IF('Tabela 1ª Fase'!J22='Tabela 1ª Fase'!L22,1,0))+IF(ISNUMBER('Tabela 1ª Fase'!L30),IF('Tabela 1ª Fase'!L30='Tabela 1ª Fase'!J30,1,0))+IF(ISNUMBER('Tabela 1ª Fase'!L34),IF('Tabela 1ª Fase'!L34='Tabela 1ª Fase'!J34,1,0))+IF(ISNUMBER('Tabela 1ª Fase'!L46),IF('Tabela 1ª Fase'!L46='Tabela 1ª Fase'!J46,1,0))+IF(ISNUMBER('Tabela 1ª Fase'!L54),IF('Tabela 1ª Fase'!L54='Tabela 1ª Fase'!J54,1,0))+IF(ISNUMBER('Tabela 1ª Fase'!L60),IF('Tabela 1ª Fase'!L60='Tabela 1ª Fase'!J60,1,0)))</f>
        <v>0</v>
      </c>
      <c r="H19" s="122">
        <f>SUM(IF('Tabela 1ª Fase'!L8&lt;'Tabela 1ª Fase'!J8,1,0)+IF('Tabela 1ª Fase'!J22&lt;'Tabela 1ª Fase'!L22,1,0)+IF('Tabela 1ª Fase'!L30&lt;'Tabela 1ª Fase'!J30,1,0)+IF('Tabela 1ª Fase'!L34&lt;'Tabela 1ª Fase'!J34,1,0)+IF('Tabela 1ª Fase'!L46&lt;'Tabela 1ª Fase'!J46,1,0)+IF('Tabela 1ª Fase'!L54&lt;'Tabela 1ª Fase'!J54,1,0)+IF('Tabela 1ª Fase'!L60&lt;'Tabela 1ª Fase'!J60,1,0))</f>
        <v>0</v>
      </c>
      <c r="I19" s="122">
        <f>SUM('Tabela 1ª Fase'!L8+'Tabela 1ª Fase'!J22+'Tabela 1ª Fase'!L30+'Tabela 1ª Fase'!L34+'Tabela 1ª Fase'!L46+'Tabela 1ª Fase'!L54+'Tabela 1ª Fase'!L60)</f>
        <v>0</v>
      </c>
      <c r="J19" s="122">
        <f>SUM('Tabela 1ª Fase'!J8+'Tabela 1ª Fase'!L22+'Tabela 1ª Fase'!J30+'Tabela 1ª Fase'!J34+'Tabela 1ª Fase'!J46+'Tabela 1ª Fase'!J54+'Tabela 1ª Fase'!J60)</f>
        <v>0</v>
      </c>
      <c r="K19" s="123">
        <f t="shared" si="7"/>
        <v>0</v>
      </c>
      <c r="L19" s="48" t="s">
        <v>81</v>
      </c>
      <c r="M19" s="49"/>
      <c r="N19" s="49">
        <f t="shared" si="3"/>
        <v>25</v>
      </c>
      <c r="O19" s="49"/>
      <c r="P19" s="49">
        <f t="shared" si="4"/>
        <v>25</v>
      </c>
    </row>
    <row r="20" spans="1:16" ht="24.95" customHeight="1" thickTop="1" thickBot="1" x14ac:dyDescent="0.25">
      <c r="A20" s="173"/>
      <c r="B20" s="124">
        <f t="shared" si="5"/>
        <v>0</v>
      </c>
      <c r="C20" s="119" t="str">
        <f>Times!A16</f>
        <v>XXXX</v>
      </c>
      <c r="D20" s="120">
        <f>SUM(IF(ISNUMBER('Tabela 1ª Fase'!L14),1)+IF(ISNUMBER('Tabela 1ª Fase'!L22),1)+IF(ISNUMBER('Tabela 1ª Fase'!L26),1)+IF(ISNUMBER('Tabela 1ª Fase'!L36),1)+IF(ISNUMBER('Tabela 1ª Fase'!L42),1)+IF(ISNUMBER('Tabela 1ª Fase'!L48),1)+IF(ISNUMBER('Tabela 1ª Fase'!L62),1))</f>
        <v>0</v>
      </c>
      <c r="E20" s="121">
        <f t="shared" si="6"/>
        <v>0</v>
      </c>
      <c r="F20" s="122">
        <f>SUM(IF('Tabela 1ª Fase'!L14&gt;'Tabela 1ª Fase'!J14,1,0)+IF('Tabela 1ª Fase'!L22&gt;'Tabela 1ª Fase'!J22,1,0)+IF('Tabela 1ª Fase'!L26&gt;'Tabela 1ª Fase'!J26,1,0)+IF('Tabela 1ª Fase'!L36&gt;'Tabela 1ª Fase'!J36,1,0)+IF('Tabela 1ª Fase'!L42&gt;'Tabela 1ª Fase'!J42,1,0)+IF('Tabela 1ª Fase'!L48&gt;'Tabela 1ª Fase'!J48,1,0)+IF('Tabela 1ª Fase'!L62&gt;'Tabela 1ª Fase'!J62,1,0))</f>
        <v>0</v>
      </c>
      <c r="G20" s="122">
        <f>SUM(IF(ISNUMBER('Tabela 1ª Fase'!L14),IF('Tabela 1ª Fase'!L14='Tabela 1ª Fase'!J14,1,0))+IF(ISNUMBER('Tabela 1ª Fase'!L22),IF('Tabela 1ª Fase'!L22='Tabela 1ª Fase'!J22,1,0))+IF(ISNUMBER('Tabela 1ª Fase'!L26),IF('Tabela 1ª Fase'!L26='Tabela 1ª Fase'!J26,1,0))+IF(ISNUMBER('Tabela 1ª Fase'!L36),IF('Tabela 1ª Fase'!L36='Tabela 1ª Fase'!J36,1,0))+IF(ISNUMBER('Tabela 1ª Fase'!L42),IF('Tabela 1ª Fase'!L42='Tabela 1ª Fase'!J42,1,0))+IF(ISNUMBER('Tabela 1ª Fase'!L48),IF('Tabela 1ª Fase'!L48='Tabela 1ª Fase'!J48,1,0))+IF(ISNUMBER('Tabela 1ª Fase'!L62),IF('Tabela 1ª Fase'!L62='Tabela 1ª Fase'!J62,1,0)))</f>
        <v>0</v>
      </c>
      <c r="H20" s="122">
        <f>SUM(IF('Tabela 1ª Fase'!L14&lt;'Tabela 1ª Fase'!J14,1,0)+IF('Tabela 1ª Fase'!L22&lt;'Tabela 1ª Fase'!J22,1,0)+IF('Tabela 1ª Fase'!L26&lt;'Tabela 1ª Fase'!J26,1,0)+IF('Tabela 1ª Fase'!L36&lt;'Tabela 1ª Fase'!J36,1,0)+IF('Tabela 1ª Fase'!L42&lt;'Tabela 1ª Fase'!J42,1,0)+IF('Tabela 1ª Fase'!L48&lt;'Tabela 1ª Fase'!J48,1,0)+IF('Tabela 1ª Fase'!L62&lt;'Tabela 1ª Fase'!J62,1,0))</f>
        <v>0</v>
      </c>
      <c r="I20" s="122">
        <f>SUM('Tabela 1ª Fase'!L14+'Tabela 1ª Fase'!L22+'Tabela 1ª Fase'!L26+'Tabela 1ª Fase'!L36+'Tabela 1ª Fase'!L42+'Tabela 1ª Fase'!L48+'Tabela 1ª Fase'!L62)</f>
        <v>0</v>
      </c>
      <c r="J20" s="122">
        <f>SUM('Tabela 1ª Fase'!J14+'Tabela 1ª Fase'!J22+'Tabela 1ª Fase'!J26+'Tabela 1ª Fase'!J36+'Tabela 1ª Fase'!J42+'Tabela 1ª Fase'!J48+'Tabela 1ª Fase'!J62)</f>
        <v>0</v>
      </c>
      <c r="K20" s="123">
        <f t="shared" si="7"/>
        <v>0</v>
      </c>
      <c r="L20" s="48" t="s">
        <v>81</v>
      </c>
      <c r="M20" s="49"/>
      <c r="N20" s="49">
        <f t="shared" si="3"/>
        <v>25</v>
      </c>
      <c r="O20" s="49"/>
      <c r="P20" s="49">
        <f t="shared" si="4"/>
        <v>25</v>
      </c>
    </row>
    <row r="21" spans="1:16" ht="6.95" customHeight="1" thickTop="1" thickBot="1" x14ac:dyDescent="0.25">
      <c r="A21" s="36"/>
      <c r="B21" s="15"/>
      <c r="C21" s="16"/>
      <c r="D21" s="19"/>
      <c r="E21" s="20"/>
      <c r="F21" s="20"/>
      <c r="G21" s="20"/>
      <c r="H21" s="20"/>
      <c r="I21" s="20"/>
      <c r="J21" s="20"/>
      <c r="K21" s="43"/>
      <c r="L21" s="23"/>
      <c r="M21" s="22"/>
      <c r="N21" s="22"/>
      <c r="O21" s="22"/>
      <c r="P21" s="22"/>
    </row>
    <row r="22" spans="1:16" ht="21" thickTop="1" x14ac:dyDescent="0.2">
      <c r="N22" s="22"/>
      <c r="O22" s="22"/>
      <c r="P22" s="22"/>
    </row>
  </sheetData>
  <sheetProtection algorithmName="SHA-512" hashValue="Baptvw9fspghbo01/rx0n8eTzaUNJcXACpg663FMPBZ7bU3yFqqTjxFKm8rBYkiouNkpcMhFTNbU4B755p2+jA==" saltValue="RtC49VJdUi9I1c+uKK+LLA==" spinCount="100000" sheet="1" objects="1" scenarios="1"/>
  <sortState ref="B4:K11">
    <sortCondition descending="1" ref="E4:E11"/>
    <sortCondition descending="1" ref="F4:F11"/>
    <sortCondition descending="1" ref="K4:K11"/>
    <sortCondition descending="1" ref="I4:I11"/>
    <sortCondition ref="J4:J11"/>
  </sortState>
  <mergeCells count="4">
    <mergeCell ref="A1:K2"/>
    <mergeCell ref="A3:A11"/>
    <mergeCell ref="A13:A20"/>
    <mergeCell ref="M1:P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L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2"/>
  <sheetViews>
    <sheetView zoomScale="60" zoomScaleNormal="60" workbookViewId="0">
      <selection activeCell="N24" sqref="N24"/>
    </sheetView>
  </sheetViews>
  <sheetFormatPr defaultRowHeight="25.5" x14ac:dyDescent="0.35"/>
  <cols>
    <col min="1" max="1" width="2.7109375" customWidth="1"/>
    <col min="2" max="3" width="12.7109375" customWidth="1"/>
    <col min="4" max="4" width="14.140625" customWidth="1"/>
    <col min="5" max="5" width="3.28515625" customWidth="1"/>
    <col min="6" max="6" width="6.5703125" style="37" customWidth="1"/>
    <col min="7" max="7" width="7.42578125" customWidth="1"/>
    <col min="8" max="8" width="25.28515625" style="5" customWidth="1"/>
    <col min="9" max="9" width="4.7109375" style="7" customWidth="1"/>
    <col min="10" max="10" width="4.5703125" style="42" customWidth="1"/>
    <col min="11" max="11" width="4.7109375" style="7" customWidth="1"/>
    <col min="12" max="12" width="25.28515625" style="5" customWidth="1"/>
    <col min="13" max="13" width="4.28515625" style="5" customWidth="1"/>
    <col min="14" max="14" width="25.28515625" style="5" customWidth="1"/>
    <col min="15" max="15" width="4.7109375" style="7" customWidth="1"/>
    <col min="16" max="16" width="4.5703125" style="42" customWidth="1"/>
    <col min="17" max="17" width="4.7109375" style="7" customWidth="1"/>
    <col min="18" max="18" width="25.28515625" style="5" customWidth="1"/>
    <col min="19" max="19" width="7.42578125" customWidth="1"/>
    <col min="20" max="20" width="6.5703125" customWidth="1"/>
    <col min="21" max="21" width="5.7109375" customWidth="1"/>
    <col min="22" max="24" width="11.7109375" customWidth="1"/>
    <col min="25" max="26" width="8.7109375" customWidth="1"/>
  </cols>
  <sheetData>
    <row r="1" spans="1:27" ht="15.75" customHeight="1" thickTop="1" x14ac:dyDescent="0.2">
      <c r="A1" s="148" t="s">
        <v>93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50"/>
      <c r="S1" s="186">
        <v>45731</v>
      </c>
      <c r="T1" s="149"/>
      <c r="U1" s="149"/>
      <c r="V1" s="149"/>
      <c r="W1" s="149"/>
      <c r="X1" s="150"/>
    </row>
    <row r="2" spans="1:27" ht="15.75" customHeight="1" thickBot="1" x14ac:dyDescent="0.25">
      <c r="A2" s="151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3"/>
      <c r="S2" s="151"/>
      <c r="T2" s="152"/>
      <c r="U2" s="152"/>
      <c r="V2" s="152"/>
      <c r="W2" s="152"/>
      <c r="X2" s="153"/>
    </row>
    <row r="3" spans="1:27" ht="15.75" customHeight="1" thickTop="1" thickBot="1" x14ac:dyDescent="0.4"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27" ht="30" customHeight="1" thickTop="1" thickBot="1" x14ac:dyDescent="0.4">
      <c r="B4" s="187" t="s">
        <v>82</v>
      </c>
      <c r="C4" s="188"/>
      <c r="D4" s="189"/>
      <c r="E4" s="39"/>
      <c r="F4" s="51">
        <v>1</v>
      </c>
      <c r="G4" s="52" t="s">
        <v>68</v>
      </c>
      <c r="H4" s="53" t="s">
        <v>97</v>
      </c>
      <c r="I4" s="54">
        <v>4</v>
      </c>
      <c r="J4" s="53" t="s">
        <v>0</v>
      </c>
      <c r="K4" s="54">
        <v>1</v>
      </c>
      <c r="L4" s="55" t="s">
        <v>104</v>
      </c>
      <c r="M4" s="56"/>
      <c r="N4" s="53" t="s">
        <v>105</v>
      </c>
      <c r="O4" s="54">
        <v>2</v>
      </c>
      <c r="P4" s="53" t="s">
        <v>0</v>
      </c>
      <c r="Q4" s="54">
        <v>1</v>
      </c>
      <c r="R4" s="55" t="s">
        <v>94</v>
      </c>
      <c r="S4" s="57" t="s">
        <v>69</v>
      </c>
      <c r="T4" s="52">
        <v>3</v>
      </c>
      <c r="U4" s="58"/>
      <c r="V4" s="175" t="s">
        <v>19</v>
      </c>
      <c r="W4" s="175"/>
      <c r="X4" s="175"/>
      <c r="Y4" s="176" t="s">
        <v>105</v>
      </c>
      <c r="Z4" s="176"/>
      <c r="AA4" s="59">
        <v>14</v>
      </c>
    </row>
    <row r="5" spans="1:27" ht="14.1" customHeight="1" thickTop="1" thickBot="1" x14ac:dyDescent="0.45">
      <c r="B5" s="190"/>
      <c r="C5" s="191"/>
      <c r="D5" s="192"/>
      <c r="F5" s="60"/>
      <c r="G5" s="61"/>
      <c r="H5" s="62"/>
      <c r="I5" s="63"/>
      <c r="J5" s="64"/>
      <c r="K5" s="63"/>
      <c r="L5" s="62"/>
      <c r="M5" s="62"/>
      <c r="N5" s="62"/>
      <c r="O5" s="63"/>
      <c r="P5" s="64"/>
      <c r="Q5" s="63"/>
      <c r="R5" s="62"/>
      <c r="S5" s="61"/>
      <c r="T5" s="65"/>
      <c r="U5" s="58"/>
      <c r="V5" s="58"/>
      <c r="W5" s="58"/>
      <c r="X5" s="58"/>
      <c r="Y5" s="66"/>
      <c r="Z5" s="66"/>
      <c r="AA5" s="58"/>
    </row>
    <row r="6" spans="1:27" ht="30" customHeight="1" thickTop="1" thickBot="1" x14ac:dyDescent="0.4">
      <c r="B6" s="193"/>
      <c r="C6" s="194"/>
      <c r="D6" s="195"/>
      <c r="F6" s="67">
        <v>2</v>
      </c>
      <c r="G6" s="68" t="s">
        <v>70</v>
      </c>
      <c r="H6" s="53" t="s">
        <v>103</v>
      </c>
      <c r="I6" s="54">
        <v>1</v>
      </c>
      <c r="J6" s="53" t="s">
        <v>0</v>
      </c>
      <c r="K6" s="54">
        <v>1</v>
      </c>
      <c r="L6" s="55" t="s">
        <v>96</v>
      </c>
      <c r="M6" s="69"/>
      <c r="N6" s="53" t="s">
        <v>102</v>
      </c>
      <c r="O6" s="54">
        <v>0</v>
      </c>
      <c r="P6" s="53" t="s">
        <v>0</v>
      </c>
      <c r="Q6" s="54">
        <v>1</v>
      </c>
      <c r="R6" s="55" t="s">
        <v>99</v>
      </c>
      <c r="S6" s="70" t="s">
        <v>71</v>
      </c>
      <c r="T6" s="68">
        <v>4</v>
      </c>
      <c r="U6" s="58"/>
      <c r="V6" s="175" t="s">
        <v>21</v>
      </c>
      <c r="W6" s="175"/>
      <c r="X6" s="175"/>
      <c r="Y6" s="176" t="s">
        <v>99</v>
      </c>
      <c r="Z6" s="176"/>
      <c r="AA6" s="59">
        <v>12</v>
      </c>
    </row>
    <row r="7" spans="1:27" ht="14.1" customHeight="1" thickTop="1" thickBot="1" x14ac:dyDescent="0.45">
      <c r="B7" s="37"/>
      <c r="C7" s="37"/>
      <c r="D7" s="37"/>
      <c r="F7" s="71"/>
      <c r="G7" s="71"/>
      <c r="H7" s="72"/>
      <c r="I7" s="73"/>
      <c r="J7" s="72"/>
      <c r="K7" s="73"/>
      <c r="L7" s="72"/>
      <c r="M7" s="72"/>
      <c r="N7" s="72"/>
      <c r="O7" s="73"/>
      <c r="P7" s="72"/>
      <c r="Q7" s="73"/>
      <c r="R7" s="72"/>
      <c r="S7" s="71"/>
      <c r="T7" s="71"/>
      <c r="U7" s="58"/>
      <c r="V7" s="58"/>
      <c r="W7" s="58"/>
      <c r="X7" s="58"/>
      <c r="Y7" s="66"/>
      <c r="Z7" s="66"/>
      <c r="AA7" s="74"/>
    </row>
    <row r="8" spans="1:27" ht="30" customHeight="1" thickTop="1" thickBot="1" x14ac:dyDescent="0.4">
      <c r="B8" s="180" t="s">
        <v>83</v>
      </c>
      <c r="C8" s="181"/>
      <c r="D8" s="182"/>
      <c r="E8" s="39"/>
      <c r="F8" s="51">
        <v>5</v>
      </c>
      <c r="G8" s="52" t="s">
        <v>68</v>
      </c>
      <c r="H8" s="53" t="s">
        <v>97</v>
      </c>
      <c r="I8" s="54">
        <v>1</v>
      </c>
      <c r="J8" s="53" t="s">
        <v>0</v>
      </c>
      <c r="K8" s="54">
        <v>2</v>
      </c>
      <c r="L8" s="55" t="s">
        <v>99</v>
      </c>
      <c r="M8" s="56"/>
      <c r="N8" s="53" t="s">
        <v>103</v>
      </c>
      <c r="O8" s="54">
        <v>1</v>
      </c>
      <c r="P8" s="53" t="s">
        <v>0</v>
      </c>
      <c r="Q8" s="54">
        <v>2</v>
      </c>
      <c r="R8" s="53" t="s">
        <v>105</v>
      </c>
      <c r="S8" s="57" t="s">
        <v>70</v>
      </c>
      <c r="T8" s="52">
        <v>6</v>
      </c>
      <c r="U8" s="58"/>
      <c r="V8" s="175" t="s">
        <v>23</v>
      </c>
      <c r="W8" s="175"/>
      <c r="X8" s="175"/>
      <c r="Y8" s="176" t="s">
        <v>97</v>
      </c>
      <c r="Z8" s="176"/>
      <c r="AA8" s="59">
        <v>10</v>
      </c>
    </row>
    <row r="9" spans="1:27" ht="14.1" customHeight="1" thickTop="1" thickBot="1" x14ac:dyDescent="0.4">
      <c r="B9" s="37"/>
      <c r="C9" s="37"/>
      <c r="D9" s="37"/>
      <c r="F9" s="75"/>
      <c r="G9" s="75"/>
      <c r="H9" s="76"/>
      <c r="I9" s="77"/>
      <c r="J9" s="78"/>
      <c r="K9" s="77"/>
      <c r="L9" s="76"/>
      <c r="M9" s="78"/>
      <c r="N9" s="76"/>
      <c r="O9" s="77"/>
      <c r="P9" s="78"/>
      <c r="Q9" s="77"/>
      <c r="R9" s="76"/>
      <c r="S9" s="75"/>
      <c r="T9" s="75"/>
      <c r="U9" s="58"/>
      <c r="V9" s="58"/>
      <c r="W9" s="58"/>
      <c r="X9" s="58"/>
      <c r="Y9" s="58"/>
      <c r="Z9" s="58"/>
      <c r="AA9" s="58"/>
    </row>
    <row r="10" spans="1:27" ht="30" customHeight="1" thickTop="1" thickBot="1" x14ac:dyDescent="0.4">
      <c r="B10" s="183" t="s">
        <v>84</v>
      </c>
      <c r="C10" s="184"/>
      <c r="D10" s="185"/>
      <c r="E10" s="39"/>
      <c r="F10" s="79">
        <v>7</v>
      </c>
      <c r="G10" s="52" t="s">
        <v>70</v>
      </c>
      <c r="H10" s="53" t="s">
        <v>97</v>
      </c>
      <c r="I10" s="54">
        <v>3</v>
      </c>
      <c r="J10" s="53" t="s">
        <v>0</v>
      </c>
      <c r="K10" s="54">
        <v>2</v>
      </c>
      <c r="L10" s="53" t="s">
        <v>103</v>
      </c>
      <c r="M10" s="80"/>
      <c r="N10" s="81"/>
      <c r="O10" s="82"/>
      <c r="P10" s="81"/>
      <c r="Q10" s="82"/>
      <c r="R10" s="81"/>
      <c r="S10" s="83"/>
      <c r="T10" s="84"/>
      <c r="U10" s="58"/>
      <c r="V10" s="175" t="s">
        <v>25</v>
      </c>
      <c r="W10" s="175"/>
      <c r="X10" s="175"/>
      <c r="Y10" s="176" t="s">
        <v>103</v>
      </c>
      <c r="Z10" s="176"/>
      <c r="AA10" s="59">
        <v>9</v>
      </c>
    </row>
    <row r="11" spans="1:27" ht="14.1" customHeight="1" thickTop="1" thickBot="1" x14ac:dyDescent="0.4">
      <c r="B11" s="37"/>
      <c r="C11" s="37"/>
      <c r="D11" s="37"/>
      <c r="F11" s="75"/>
      <c r="G11" s="75"/>
      <c r="H11" s="85"/>
      <c r="I11" s="77"/>
      <c r="J11" s="78"/>
      <c r="K11" s="77"/>
      <c r="L11" s="85"/>
      <c r="M11" s="86"/>
      <c r="N11" s="87"/>
      <c r="O11" s="88"/>
      <c r="P11" s="86"/>
      <c r="Q11" s="88"/>
      <c r="R11" s="87"/>
      <c r="S11" s="58"/>
      <c r="T11" s="58"/>
      <c r="U11" s="58"/>
      <c r="V11" s="58"/>
      <c r="W11" s="58"/>
      <c r="X11" s="58"/>
      <c r="Y11" s="58"/>
      <c r="Z11" s="58"/>
      <c r="AA11" s="58"/>
    </row>
    <row r="12" spans="1:27" ht="30" customHeight="1" thickTop="1" thickBot="1" x14ac:dyDescent="0.4">
      <c r="B12" s="183" t="s">
        <v>85</v>
      </c>
      <c r="C12" s="184"/>
      <c r="D12" s="185"/>
      <c r="E12" s="40"/>
      <c r="F12" s="79">
        <v>8</v>
      </c>
      <c r="G12" s="52" t="s">
        <v>68</v>
      </c>
      <c r="H12" s="53" t="s">
        <v>105</v>
      </c>
      <c r="I12" s="54">
        <v>4</v>
      </c>
      <c r="J12" s="53" t="s">
        <v>0</v>
      </c>
      <c r="K12" s="54">
        <v>2</v>
      </c>
      <c r="L12" s="55" t="s">
        <v>99</v>
      </c>
      <c r="M12" s="88"/>
      <c r="N12" s="89"/>
      <c r="O12" s="88"/>
      <c r="P12" s="90"/>
      <c r="Q12" s="88"/>
      <c r="R12" s="89"/>
      <c r="S12" s="58"/>
      <c r="T12" s="58"/>
      <c r="U12" s="58"/>
      <c r="V12" s="175" t="s">
        <v>20</v>
      </c>
      <c r="W12" s="175"/>
      <c r="X12" s="175"/>
      <c r="Y12" s="176" t="s">
        <v>102</v>
      </c>
      <c r="Z12" s="176"/>
      <c r="AA12" s="59">
        <v>8</v>
      </c>
    </row>
    <row r="13" spans="1:27" ht="14.1" customHeight="1" thickTop="1" thickBot="1" x14ac:dyDescent="0.4">
      <c r="B13" s="37"/>
      <c r="C13" s="37"/>
      <c r="D13" s="37"/>
      <c r="F13" s="75"/>
      <c r="G13" s="75"/>
      <c r="H13" s="76"/>
      <c r="I13" s="91"/>
      <c r="J13" s="78"/>
      <c r="K13" s="91"/>
      <c r="L13" s="76"/>
      <c r="M13" s="89"/>
      <c r="N13" s="89"/>
      <c r="O13" s="74"/>
      <c r="P13" s="86"/>
      <c r="Q13" s="74"/>
      <c r="R13" s="89"/>
      <c r="S13" s="58"/>
      <c r="T13" s="58"/>
      <c r="U13" s="58"/>
      <c r="V13" s="58"/>
      <c r="W13" s="58"/>
      <c r="X13" s="58"/>
      <c r="Y13" s="58"/>
      <c r="Z13" s="58"/>
      <c r="AA13" s="58"/>
    </row>
    <row r="14" spans="1:27" ht="30" customHeight="1" thickTop="1" thickBot="1" x14ac:dyDescent="0.4">
      <c r="B14" s="187" t="s">
        <v>86</v>
      </c>
      <c r="C14" s="188"/>
      <c r="D14" s="189"/>
      <c r="E14" s="39"/>
      <c r="F14" s="51">
        <v>9</v>
      </c>
      <c r="G14" s="52" t="s">
        <v>68</v>
      </c>
      <c r="H14" s="53"/>
      <c r="I14" s="54"/>
      <c r="J14" s="53" t="s">
        <v>0</v>
      </c>
      <c r="K14" s="54"/>
      <c r="L14" s="55"/>
      <c r="M14" s="56"/>
      <c r="N14" s="53"/>
      <c r="O14" s="54"/>
      <c r="P14" s="53" t="s">
        <v>0</v>
      </c>
      <c r="Q14" s="54"/>
      <c r="R14" s="53"/>
      <c r="S14" s="57" t="s">
        <v>69</v>
      </c>
      <c r="T14" s="52">
        <v>11</v>
      </c>
      <c r="U14" s="58"/>
      <c r="V14" s="177" t="s">
        <v>22</v>
      </c>
      <c r="W14" s="178"/>
      <c r="X14" s="179"/>
      <c r="Y14" s="176" t="s">
        <v>94</v>
      </c>
      <c r="Z14" s="176"/>
      <c r="AA14" s="59">
        <v>7</v>
      </c>
    </row>
    <row r="15" spans="1:27" ht="14.1" customHeight="1" thickTop="1" thickBot="1" x14ac:dyDescent="0.45">
      <c r="B15" s="190"/>
      <c r="C15" s="191"/>
      <c r="D15" s="192"/>
      <c r="F15" s="92"/>
      <c r="G15" s="61"/>
      <c r="H15" s="62"/>
      <c r="I15" s="63"/>
      <c r="J15" s="64"/>
      <c r="K15" s="63"/>
      <c r="L15" s="62"/>
      <c r="M15" s="62"/>
      <c r="N15" s="62"/>
      <c r="O15" s="63"/>
      <c r="P15" s="64"/>
      <c r="Q15" s="63"/>
      <c r="R15" s="62"/>
      <c r="S15" s="61"/>
      <c r="T15" s="93"/>
      <c r="U15" s="58"/>
      <c r="V15" s="58"/>
      <c r="W15" s="58"/>
      <c r="X15" s="58"/>
      <c r="Y15" s="66"/>
      <c r="Z15" s="66"/>
      <c r="AA15" s="58"/>
    </row>
    <row r="16" spans="1:27" ht="30" customHeight="1" thickTop="1" thickBot="1" x14ac:dyDescent="0.4">
      <c r="B16" s="193"/>
      <c r="C16" s="194"/>
      <c r="D16" s="195"/>
      <c r="F16" s="67">
        <v>10</v>
      </c>
      <c r="G16" s="68" t="s">
        <v>70</v>
      </c>
      <c r="H16" s="53"/>
      <c r="I16" s="54"/>
      <c r="J16" s="53" t="s">
        <v>0</v>
      </c>
      <c r="K16" s="54"/>
      <c r="L16" s="55"/>
      <c r="M16" s="69"/>
      <c r="N16" s="53"/>
      <c r="O16" s="54"/>
      <c r="P16" s="53" t="s">
        <v>0</v>
      </c>
      <c r="Q16" s="54"/>
      <c r="R16" s="53"/>
      <c r="S16" s="70" t="s">
        <v>71</v>
      </c>
      <c r="T16" s="68">
        <v>12</v>
      </c>
      <c r="U16" s="58"/>
      <c r="V16" s="177" t="s">
        <v>24</v>
      </c>
      <c r="W16" s="178"/>
      <c r="X16" s="179"/>
      <c r="Y16" s="176" t="s">
        <v>96</v>
      </c>
      <c r="Z16" s="176"/>
      <c r="AA16" s="59">
        <v>6</v>
      </c>
    </row>
    <row r="17" spans="2:27" ht="14.1" customHeight="1" thickTop="1" thickBot="1" x14ac:dyDescent="0.45">
      <c r="B17" s="37"/>
      <c r="C17" s="37"/>
      <c r="D17" s="37"/>
      <c r="F17" s="71"/>
      <c r="G17" s="71"/>
      <c r="H17" s="72"/>
      <c r="I17" s="73"/>
      <c r="J17" s="72"/>
      <c r="K17" s="73"/>
      <c r="L17" s="72"/>
      <c r="M17" s="72"/>
      <c r="N17" s="72"/>
      <c r="O17" s="73"/>
      <c r="P17" s="72"/>
      <c r="Q17" s="73"/>
      <c r="R17" s="72"/>
      <c r="S17" s="71"/>
      <c r="T17" s="71"/>
      <c r="U17" s="58"/>
      <c r="V17" s="58"/>
      <c r="W17" s="58"/>
      <c r="X17" s="58"/>
      <c r="Y17" s="66"/>
      <c r="Z17" s="66"/>
      <c r="AA17" s="74"/>
    </row>
    <row r="18" spans="2:27" ht="30" customHeight="1" thickTop="1" thickBot="1" x14ac:dyDescent="0.4">
      <c r="B18" s="180" t="s">
        <v>87</v>
      </c>
      <c r="C18" s="181"/>
      <c r="D18" s="182"/>
      <c r="E18" s="39"/>
      <c r="F18" s="79">
        <v>13</v>
      </c>
      <c r="G18" s="52" t="s">
        <v>69</v>
      </c>
      <c r="H18" s="53" t="s">
        <v>100</v>
      </c>
      <c r="I18" s="54">
        <v>2</v>
      </c>
      <c r="J18" s="53" t="s">
        <v>0</v>
      </c>
      <c r="K18" s="54">
        <v>1</v>
      </c>
      <c r="L18" s="53" t="s">
        <v>101</v>
      </c>
      <c r="M18" s="56"/>
      <c r="N18" s="53" t="s">
        <v>95</v>
      </c>
      <c r="O18" s="54">
        <v>2</v>
      </c>
      <c r="P18" s="53" t="s">
        <v>0</v>
      </c>
      <c r="Q18" s="54">
        <v>0</v>
      </c>
      <c r="R18" s="53" t="s">
        <v>106</v>
      </c>
      <c r="S18" s="70" t="s">
        <v>71</v>
      </c>
      <c r="T18" s="94">
        <v>14</v>
      </c>
      <c r="U18" s="58"/>
      <c r="V18" s="177" t="s">
        <v>26</v>
      </c>
      <c r="W18" s="178"/>
      <c r="X18" s="179"/>
      <c r="Y18" s="176" t="s">
        <v>104</v>
      </c>
      <c r="Z18" s="176"/>
      <c r="AA18" s="59">
        <v>5</v>
      </c>
    </row>
    <row r="19" spans="2:27" ht="14.1" customHeight="1" thickTop="1" thickBot="1" x14ac:dyDescent="0.4">
      <c r="B19" s="37"/>
      <c r="C19" s="37"/>
      <c r="D19" s="37"/>
      <c r="F19" s="75"/>
      <c r="G19" s="75"/>
      <c r="H19" s="76"/>
      <c r="I19" s="77"/>
      <c r="J19" s="78"/>
      <c r="K19" s="77"/>
      <c r="L19" s="76"/>
      <c r="M19" s="78"/>
      <c r="N19" s="76"/>
      <c r="O19" s="77"/>
      <c r="P19" s="78"/>
      <c r="Q19" s="77"/>
      <c r="R19" s="76"/>
      <c r="S19" s="75"/>
      <c r="T19" s="75"/>
      <c r="U19" s="58"/>
      <c r="V19" s="58"/>
      <c r="W19" s="58"/>
      <c r="X19" s="58"/>
      <c r="Y19" s="58"/>
      <c r="Z19" s="58"/>
      <c r="AA19" s="58"/>
    </row>
    <row r="20" spans="2:27" ht="30" customHeight="1" thickTop="1" thickBot="1" x14ac:dyDescent="0.4">
      <c r="B20" s="183" t="s">
        <v>88</v>
      </c>
      <c r="C20" s="184"/>
      <c r="D20" s="185"/>
      <c r="E20" s="39"/>
      <c r="F20" s="79">
        <v>15</v>
      </c>
      <c r="G20" s="52" t="s">
        <v>71</v>
      </c>
      <c r="H20" s="53" t="s">
        <v>106</v>
      </c>
      <c r="I20" s="54">
        <v>1</v>
      </c>
      <c r="J20" s="53" t="s">
        <v>0</v>
      </c>
      <c r="K20" s="54">
        <v>1</v>
      </c>
      <c r="L20" s="53" t="s">
        <v>101</v>
      </c>
      <c r="M20" s="80"/>
      <c r="N20" s="81"/>
      <c r="O20" s="82"/>
      <c r="P20" s="81"/>
      <c r="Q20" s="82"/>
      <c r="R20" s="81"/>
      <c r="S20" s="83"/>
      <c r="T20" s="84"/>
      <c r="U20" s="58"/>
      <c r="V20" s="175" t="s">
        <v>72</v>
      </c>
      <c r="W20" s="175"/>
      <c r="X20" s="175"/>
      <c r="Y20" s="176" t="s">
        <v>100</v>
      </c>
      <c r="Z20" s="176"/>
      <c r="AA20" s="59">
        <v>4</v>
      </c>
    </row>
    <row r="21" spans="2:27" ht="14.1" customHeight="1" thickTop="1" thickBot="1" x14ac:dyDescent="0.4">
      <c r="B21" s="37"/>
      <c r="C21" s="37"/>
      <c r="D21" s="37"/>
      <c r="F21" s="75"/>
      <c r="G21" s="75"/>
      <c r="H21" s="85"/>
      <c r="I21" s="77"/>
      <c r="J21" s="78"/>
      <c r="K21" s="77"/>
      <c r="L21" s="85"/>
      <c r="M21" s="86"/>
      <c r="N21" s="87"/>
      <c r="O21" s="88"/>
      <c r="P21" s="86"/>
      <c r="Q21" s="88"/>
      <c r="R21" s="87"/>
      <c r="S21" s="58"/>
      <c r="T21" s="58"/>
      <c r="U21" s="58"/>
      <c r="V21" s="58"/>
      <c r="W21" s="58"/>
      <c r="X21" s="58"/>
      <c r="Y21" s="58"/>
      <c r="Z21" s="58"/>
      <c r="AA21" s="58"/>
    </row>
    <row r="22" spans="2:27" ht="30" customHeight="1" thickTop="1" thickBot="1" x14ac:dyDescent="0.4">
      <c r="B22" s="183" t="s">
        <v>89</v>
      </c>
      <c r="C22" s="184"/>
      <c r="D22" s="185"/>
      <c r="E22" s="40"/>
      <c r="F22" s="79">
        <v>16</v>
      </c>
      <c r="G22" s="94" t="s">
        <v>69</v>
      </c>
      <c r="H22" s="53" t="s">
        <v>100</v>
      </c>
      <c r="I22" s="54">
        <v>1</v>
      </c>
      <c r="J22" s="53" t="s">
        <v>0</v>
      </c>
      <c r="K22" s="54">
        <v>1</v>
      </c>
      <c r="L22" s="53" t="s">
        <v>95</v>
      </c>
      <c r="M22" s="88"/>
      <c r="N22" s="87"/>
      <c r="O22" s="88"/>
      <c r="P22" s="86"/>
      <c r="Q22" s="88"/>
      <c r="R22" s="87"/>
      <c r="S22" s="58"/>
      <c r="T22" s="58"/>
      <c r="U22" s="58"/>
      <c r="V22" s="175" t="s">
        <v>73</v>
      </c>
      <c r="W22" s="175"/>
      <c r="X22" s="175"/>
      <c r="Y22" s="176" t="s">
        <v>95</v>
      </c>
      <c r="Z22" s="176"/>
      <c r="AA22" s="59">
        <v>3</v>
      </c>
    </row>
    <row r="23" spans="2:27" ht="14.1" customHeight="1" thickTop="1" thickBot="1" x14ac:dyDescent="0.4">
      <c r="B23" s="37"/>
      <c r="C23" s="37"/>
      <c r="D23" s="37"/>
      <c r="F23" s="58"/>
      <c r="G23" s="58"/>
      <c r="H23" s="89"/>
      <c r="I23" s="74"/>
      <c r="J23" s="86"/>
      <c r="K23" s="74"/>
      <c r="L23" s="89"/>
      <c r="M23" s="89"/>
      <c r="N23" s="87"/>
      <c r="O23" s="88"/>
      <c r="P23" s="86"/>
      <c r="Q23" s="88"/>
      <c r="R23" s="87"/>
      <c r="S23" s="58"/>
      <c r="T23" s="58"/>
      <c r="U23" s="58"/>
      <c r="V23" s="58"/>
      <c r="W23" s="58"/>
      <c r="X23" s="58"/>
      <c r="Y23" s="58"/>
      <c r="Z23" s="58"/>
      <c r="AA23" s="58"/>
    </row>
    <row r="24" spans="2:27" ht="30" customHeight="1" thickBot="1" x14ac:dyDescent="0.4">
      <c r="B24" s="37"/>
      <c r="C24" s="37"/>
      <c r="D24" s="37"/>
      <c r="F24" s="58"/>
      <c r="G24" s="58"/>
      <c r="H24" s="89"/>
      <c r="I24" s="74"/>
      <c r="J24" s="86"/>
      <c r="K24" s="74"/>
      <c r="L24" s="89"/>
      <c r="M24" s="89"/>
      <c r="N24" s="87"/>
      <c r="O24" s="88"/>
      <c r="P24" s="86"/>
      <c r="Q24" s="88"/>
      <c r="R24" s="87"/>
      <c r="S24" s="58"/>
      <c r="T24" s="58"/>
      <c r="U24" s="58"/>
      <c r="V24" s="175" t="s">
        <v>74</v>
      </c>
      <c r="W24" s="175"/>
      <c r="X24" s="175"/>
      <c r="Y24" s="176" t="s">
        <v>106</v>
      </c>
      <c r="Z24" s="176"/>
      <c r="AA24" s="59">
        <v>2</v>
      </c>
    </row>
    <row r="25" spans="2:27" ht="14.1" customHeight="1" thickBot="1" x14ac:dyDescent="0.4">
      <c r="F25" s="58"/>
      <c r="G25" s="58"/>
      <c r="H25" s="89"/>
      <c r="I25" s="74"/>
      <c r="J25" s="86"/>
      <c r="K25" s="74"/>
      <c r="L25" s="89"/>
      <c r="M25" s="89"/>
      <c r="N25" s="87"/>
      <c r="O25" s="88"/>
      <c r="P25" s="86"/>
      <c r="Q25" s="88"/>
      <c r="R25" s="87"/>
      <c r="S25" s="58"/>
      <c r="T25" s="58"/>
      <c r="U25" s="58"/>
      <c r="V25" s="58"/>
      <c r="W25" s="58"/>
      <c r="X25" s="58"/>
      <c r="Y25" s="58"/>
      <c r="Z25" s="58"/>
      <c r="AA25" s="58"/>
    </row>
    <row r="26" spans="2:27" ht="30" customHeight="1" thickBot="1" x14ac:dyDescent="0.4">
      <c r="F26" s="58"/>
      <c r="G26" s="58"/>
      <c r="H26" s="89"/>
      <c r="I26" s="74"/>
      <c r="J26" s="86"/>
      <c r="K26" s="74"/>
      <c r="L26" s="89"/>
      <c r="M26" s="89"/>
      <c r="N26" s="87"/>
      <c r="O26" s="88"/>
      <c r="P26" s="86"/>
      <c r="Q26" s="88"/>
      <c r="R26" s="87"/>
      <c r="S26" s="58"/>
      <c r="T26" s="58"/>
      <c r="U26" s="58"/>
      <c r="V26" s="175" t="s">
        <v>75</v>
      </c>
      <c r="W26" s="175"/>
      <c r="X26" s="175"/>
      <c r="Y26" s="176" t="s">
        <v>101</v>
      </c>
      <c r="Z26" s="176"/>
      <c r="AA26" s="59">
        <v>1</v>
      </c>
    </row>
    <row r="27" spans="2:27" ht="14.1" customHeight="1" x14ac:dyDescent="0.35">
      <c r="H27" s="89"/>
      <c r="I27" s="74"/>
      <c r="J27" s="86"/>
      <c r="K27" s="74"/>
      <c r="L27" s="89"/>
      <c r="N27" s="87"/>
      <c r="O27" s="88"/>
      <c r="P27" s="86"/>
      <c r="Q27" s="88"/>
      <c r="R27" s="87"/>
      <c r="Y27" s="41"/>
      <c r="Z27" s="41"/>
    </row>
    <row r="28" spans="2:27" ht="27.75" x14ac:dyDescent="0.35">
      <c r="H28" s="89"/>
      <c r="I28" s="74"/>
      <c r="J28" s="86"/>
      <c r="K28" s="74"/>
      <c r="L28" s="89"/>
      <c r="N28" s="87"/>
      <c r="O28" s="88"/>
      <c r="P28" s="86"/>
      <c r="Q28" s="88"/>
      <c r="R28" s="87"/>
    </row>
    <row r="29" spans="2:27" ht="14.1" customHeight="1" x14ac:dyDescent="0.35">
      <c r="H29" s="89"/>
      <c r="I29" s="74"/>
      <c r="J29" s="86"/>
      <c r="K29" s="74"/>
      <c r="L29" s="89"/>
      <c r="N29" s="74"/>
      <c r="O29" s="86"/>
      <c r="P29" s="74"/>
      <c r="Y29" s="41"/>
      <c r="Z29" s="41"/>
    </row>
    <row r="30" spans="2:27" ht="27.75" x14ac:dyDescent="0.35">
      <c r="H30" s="89"/>
      <c r="I30" s="74"/>
      <c r="J30" s="86"/>
      <c r="K30" s="74"/>
      <c r="L30" s="89"/>
    </row>
    <row r="31" spans="2:27" ht="14.1" customHeight="1" x14ac:dyDescent="0.35">
      <c r="H31" s="89"/>
      <c r="I31" s="74"/>
      <c r="J31" s="86"/>
      <c r="K31" s="74"/>
      <c r="L31" s="89"/>
      <c r="N31" s="74"/>
      <c r="O31" s="86"/>
      <c r="P31" s="74"/>
      <c r="Y31" s="41"/>
      <c r="Z31" s="41"/>
    </row>
    <row r="32" spans="2:27" ht="27.75" x14ac:dyDescent="0.35">
      <c r="H32" s="89"/>
      <c r="I32" s="74"/>
      <c r="J32" s="86"/>
      <c r="K32" s="74"/>
      <c r="L32" s="89"/>
    </row>
  </sheetData>
  <sheetProtection algorithmName="SHA-512" hashValue="R9i16p3/ONdKKuMDag6N3r9WTsjKRnGw2SOjyaplbThfJ27Ucns405chhJLJN6pAYQjPkCQjniT43pFkX2b2Qg==" saltValue="bYgnQ4hLOa9ROrKH9t33Vw==" spinCount="100000" sheet="1" objects="1" scenarios="1"/>
  <mergeCells count="34">
    <mergeCell ref="B18:D18"/>
    <mergeCell ref="B20:D20"/>
    <mergeCell ref="B22:D22"/>
    <mergeCell ref="A1:R2"/>
    <mergeCell ref="S1:X2"/>
    <mergeCell ref="B4:D6"/>
    <mergeCell ref="V4:X4"/>
    <mergeCell ref="B8:D8"/>
    <mergeCell ref="B10:D10"/>
    <mergeCell ref="B12:D12"/>
    <mergeCell ref="B14:D16"/>
    <mergeCell ref="Y4:Z4"/>
    <mergeCell ref="V6:X6"/>
    <mergeCell ref="Y6:Z6"/>
    <mergeCell ref="V16:X16"/>
    <mergeCell ref="Y16:Z16"/>
    <mergeCell ref="V8:X8"/>
    <mergeCell ref="Y8:Z8"/>
    <mergeCell ref="V10:X10"/>
    <mergeCell ref="Y10:Z10"/>
    <mergeCell ref="V12:X12"/>
    <mergeCell ref="Y12:Z12"/>
    <mergeCell ref="V14:X14"/>
    <mergeCell ref="Y14:Z14"/>
    <mergeCell ref="V26:X26"/>
    <mergeCell ref="Y26:Z26"/>
    <mergeCell ref="V18:X18"/>
    <mergeCell ref="Y18:Z18"/>
    <mergeCell ref="V20:X20"/>
    <mergeCell ref="Y20:Z20"/>
    <mergeCell ref="V22:X22"/>
    <mergeCell ref="Y22:Z22"/>
    <mergeCell ref="V24:X24"/>
    <mergeCell ref="Y24:Z24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G16"/>
  <sheetViews>
    <sheetView zoomScale="90" zoomScaleNormal="90" workbookViewId="0">
      <selection activeCell="F15" sqref="F15"/>
    </sheetView>
  </sheetViews>
  <sheetFormatPr defaultRowHeight="12.75" x14ac:dyDescent="0.2"/>
  <cols>
    <col min="1" max="1" width="28.7109375" style="44" customWidth="1"/>
    <col min="2" max="2" width="11.42578125" bestFit="1" customWidth="1"/>
  </cols>
  <sheetData>
    <row r="1" spans="1:7" ht="20.25" x14ac:dyDescent="0.3">
      <c r="A1" s="97" t="s">
        <v>94</v>
      </c>
    </row>
    <row r="2" spans="1:7" ht="20.25" x14ac:dyDescent="0.3">
      <c r="A2" s="98" t="s">
        <v>95</v>
      </c>
      <c r="F2" s="96"/>
    </row>
    <row r="3" spans="1:7" ht="20.25" x14ac:dyDescent="0.3">
      <c r="A3" s="98" t="s">
        <v>96</v>
      </c>
      <c r="C3" s="126"/>
      <c r="F3" s="96"/>
    </row>
    <row r="4" spans="1:7" ht="20.25" x14ac:dyDescent="0.3">
      <c r="A4" s="98" t="s">
        <v>97</v>
      </c>
      <c r="C4" s="126"/>
    </row>
    <row r="5" spans="1:7" ht="21" customHeight="1" x14ac:dyDescent="0.3">
      <c r="A5" s="98" t="s">
        <v>98</v>
      </c>
      <c r="C5" s="126"/>
    </row>
    <row r="6" spans="1:7" ht="20.25" customHeight="1" x14ac:dyDescent="0.3">
      <c r="A6" s="98" t="s">
        <v>99</v>
      </c>
      <c r="C6" s="126"/>
    </row>
    <row r="7" spans="1:7" ht="21" customHeight="1" x14ac:dyDescent="0.3">
      <c r="A7" s="98" t="s">
        <v>100</v>
      </c>
      <c r="C7" s="126"/>
    </row>
    <row r="8" spans="1:7" ht="21.75" customHeight="1" thickBot="1" x14ac:dyDescent="0.35">
      <c r="A8" s="99" t="s">
        <v>92</v>
      </c>
      <c r="F8" s="96"/>
      <c r="G8" s="96"/>
    </row>
    <row r="9" spans="1:7" ht="21" customHeight="1" x14ac:dyDescent="0.3">
      <c r="A9" s="97" t="s">
        <v>101</v>
      </c>
      <c r="B9" s="125">
        <v>8</v>
      </c>
      <c r="F9" s="96"/>
    </row>
    <row r="10" spans="1:7" ht="20.25" customHeight="1" x14ac:dyDescent="0.3">
      <c r="A10" s="98" t="s">
        <v>102</v>
      </c>
      <c r="B10" s="125">
        <v>9</v>
      </c>
    </row>
    <row r="11" spans="1:7" ht="21" customHeight="1" x14ac:dyDescent="0.3">
      <c r="A11" s="98" t="s">
        <v>103</v>
      </c>
      <c r="B11" s="125">
        <v>10</v>
      </c>
    </row>
    <row r="12" spans="1:7" ht="20.25" x14ac:dyDescent="0.3">
      <c r="A12" s="98" t="s">
        <v>104</v>
      </c>
      <c r="B12" s="125">
        <v>11</v>
      </c>
    </row>
    <row r="13" spans="1:7" ht="20.25" x14ac:dyDescent="0.3">
      <c r="A13" s="98" t="s">
        <v>105</v>
      </c>
      <c r="B13" s="125">
        <v>12</v>
      </c>
    </row>
    <row r="14" spans="1:7" ht="20.25" customHeight="1" x14ac:dyDescent="0.3">
      <c r="A14" s="98" t="s">
        <v>106</v>
      </c>
      <c r="B14" s="125">
        <v>13</v>
      </c>
    </row>
    <row r="15" spans="1:7" ht="20.25" customHeight="1" x14ac:dyDescent="0.3">
      <c r="A15" s="98" t="s">
        <v>92</v>
      </c>
      <c r="B15" s="125"/>
    </row>
    <row r="16" spans="1:7" ht="21" thickBot="1" x14ac:dyDescent="0.35">
      <c r="A16" s="99" t="s">
        <v>92</v>
      </c>
    </row>
  </sheetData>
  <sheetProtection algorithmName="SHA-512" hashValue="Inogdrk4O/I0MXYrlQ+HjjyLG7OszWuq/7R76kXno5VFomWrs2XyfiXEoezDDQ66n/HdPA1j2xmYUmqLtN52Vw==" saltValue="n8fkbnzRL6CdBW9VK9a3bQ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2005-12-05T12:51:40Z</cp:lastPrinted>
  <dcterms:created xsi:type="dcterms:W3CDTF">2003-04-10T01:25:59Z</dcterms:created>
  <dcterms:modified xsi:type="dcterms:W3CDTF">2025-03-15T21:45:40Z</dcterms:modified>
</cp:coreProperties>
</file>