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ardo\Botão FC\Libertadores Botão FC\Ranking\2025\"/>
    </mc:Choice>
  </mc:AlternateContent>
  <xr:revisionPtr revIDLastSave="0" documentId="13_ncr:1_{923C8D3C-8C40-41FA-A695-8A60644D55E2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anking" sheetId="1" r:id="rId1"/>
    <sheet name="Ataque e Defesa" sheetId="4" r:id="rId2"/>
    <sheet name="Desempenho" sheetId="6" r:id="rId3"/>
    <sheet name="Pontuação" sheetId="7" r:id="rId4"/>
    <sheet name="Penalidades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B13" i="1"/>
  <c r="B14" i="1"/>
  <c r="B11" i="1"/>
  <c r="A14" i="8" l="1"/>
  <c r="A13" i="8"/>
  <c r="A10" i="8"/>
  <c r="A6" i="8"/>
  <c r="G2" i="8"/>
  <c r="F2" i="8"/>
  <c r="E2" i="8"/>
  <c r="D2" i="8"/>
  <c r="C2" i="8"/>
  <c r="B2" i="8"/>
  <c r="A10" i="6" l="1"/>
  <c r="A7" i="8" l="1"/>
  <c r="B4" i="1" l="1"/>
  <c r="A3" i="8"/>
  <c r="A4" i="8"/>
  <c r="A5" i="8"/>
  <c r="A8" i="8"/>
  <c r="A9" i="8"/>
  <c r="A11" i="8"/>
  <c r="A12" i="8"/>
  <c r="L23" i="7" l="1"/>
  <c r="H7" i="7" l="1"/>
  <c r="H5" i="7"/>
  <c r="A8" i="6"/>
  <c r="AJ8" i="6" s="1"/>
  <c r="B6" i="1"/>
  <c r="B10" i="1"/>
  <c r="B8" i="1"/>
  <c r="B15" i="1"/>
  <c r="B5" i="1"/>
  <c r="B9" i="1"/>
  <c r="B12" i="1"/>
  <c r="AJ32" i="6"/>
  <c r="AC32" i="6"/>
  <c r="V32" i="6"/>
  <c r="H12" i="8"/>
  <c r="N22" i="7" s="1"/>
  <c r="H13" i="8"/>
  <c r="N24" i="7" s="1"/>
  <c r="H14" i="8"/>
  <c r="N26" i="7" s="1"/>
  <c r="L27" i="7"/>
  <c r="J27" i="7"/>
  <c r="H27" i="7"/>
  <c r="F27" i="7"/>
  <c r="D27" i="7"/>
  <c r="B27" i="7"/>
  <c r="L25" i="7"/>
  <c r="J25" i="7"/>
  <c r="H25" i="7"/>
  <c r="F25" i="7"/>
  <c r="D25" i="7"/>
  <c r="B25" i="7"/>
  <c r="J23" i="7"/>
  <c r="H23" i="7"/>
  <c r="F23" i="7"/>
  <c r="D23" i="7"/>
  <c r="B23" i="7"/>
  <c r="O32" i="6"/>
  <c r="H32" i="6"/>
  <c r="H10" i="8"/>
  <c r="N18" i="7" s="1"/>
  <c r="H11" i="8"/>
  <c r="N20" i="7" s="1"/>
  <c r="L21" i="7"/>
  <c r="J21" i="7"/>
  <c r="H21" i="7"/>
  <c r="F21" i="7"/>
  <c r="D21" i="7"/>
  <c r="B21" i="7"/>
  <c r="L19" i="7"/>
  <c r="J19" i="7"/>
  <c r="H19" i="7"/>
  <c r="F19" i="7"/>
  <c r="D19" i="7"/>
  <c r="B19" i="7"/>
  <c r="A16" i="6"/>
  <c r="V44" i="6" s="1"/>
  <c r="A14" i="6"/>
  <c r="O70" i="6" s="1"/>
  <c r="A12" i="6"/>
  <c r="O68" i="6" s="1"/>
  <c r="AJ38" i="6"/>
  <c r="A6" i="6"/>
  <c r="AJ6" i="6" s="1"/>
  <c r="AJ4" i="6"/>
  <c r="AC4" i="6"/>
  <c r="A32" i="6"/>
  <c r="H6" i="8"/>
  <c r="N10" i="7" s="1"/>
  <c r="L13" i="7"/>
  <c r="J13" i="7"/>
  <c r="H13" i="7"/>
  <c r="F13" i="7"/>
  <c r="D13" i="7"/>
  <c r="B13" i="7"/>
  <c r="H3" i="8"/>
  <c r="N4" i="7" s="1"/>
  <c r="H4" i="8"/>
  <c r="N6" i="7" s="1"/>
  <c r="H5" i="8"/>
  <c r="N8" i="7" s="1"/>
  <c r="H7" i="8"/>
  <c r="N12" i="7" s="1"/>
  <c r="H8" i="8"/>
  <c r="N14" i="7" s="1"/>
  <c r="H9" i="8"/>
  <c r="N16" i="7" s="1"/>
  <c r="B5" i="7"/>
  <c r="D5" i="7"/>
  <c r="F5" i="7"/>
  <c r="J5" i="7"/>
  <c r="L5" i="7"/>
  <c r="B7" i="7"/>
  <c r="D7" i="7"/>
  <c r="F7" i="7"/>
  <c r="J7" i="7"/>
  <c r="L7" i="7"/>
  <c r="B9" i="7"/>
  <c r="D9" i="7"/>
  <c r="F9" i="7"/>
  <c r="H9" i="7"/>
  <c r="J9" i="7"/>
  <c r="L9" i="7"/>
  <c r="B11" i="7"/>
  <c r="D11" i="7"/>
  <c r="F11" i="7"/>
  <c r="H11" i="7"/>
  <c r="J11" i="7"/>
  <c r="L11" i="7"/>
  <c r="B15" i="7"/>
  <c r="D15" i="7"/>
  <c r="F15" i="7"/>
  <c r="H15" i="7"/>
  <c r="J15" i="7"/>
  <c r="L15" i="7"/>
  <c r="B17" i="7"/>
  <c r="D17" i="7"/>
  <c r="F17" i="7"/>
  <c r="H17" i="7"/>
  <c r="J17" i="7"/>
  <c r="L17" i="7"/>
  <c r="A4" i="6"/>
  <c r="H4" i="6"/>
  <c r="O4" i="6"/>
  <c r="V4" i="6"/>
  <c r="B30" i="6"/>
  <c r="F12" i="1" s="1"/>
  <c r="C30" i="6"/>
  <c r="G12" i="1" s="1"/>
  <c r="D30" i="6"/>
  <c r="H12" i="1" s="1"/>
  <c r="E30" i="6"/>
  <c r="I12" i="1" s="1"/>
  <c r="F30" i="6"/>
  <c r="J12" i="1" s="1"/>
  <c r="I30" i="6"/>
  <c r="F14" i="1" s="1"/>
  <c r="J30" i="6"/>
  <c r="G14" i="1" s="1"/>
  <c r="K30" i="6"/>
  <c r="H14" i="1" s="1"/>
  <c r="L30" i="6"/>
  <c r="I14" i="1" s="1"/>
  <c r="M30" i="6"/>
  <c r="J14" i="1" s="1"/>
  <c r="P30" i="6"/>
  <c r="F11" i="1" s="1"/>
  <c r="Q30" i="6"/>
  <c r="G11" i="1" s="1"/>
  <c r="R30" i="6"/>
  <c r="H11" i="1" s="1"/>
  <c r="S30" i="6"/>
  <c r="I11" i="1" s="1"/>
  <c r="T30" i="6"/>
  <c r="J11" i="1" s="1"/>
  <c r="W30" i="6"/>
  <c r="F9" i="1" s="1"/>
  <c r="X30" i="6"/>
  <c r="G9" i="1" s="1"/>
  <c r="Y30" i="6"/>
  <c r="H9" i="1" s="1"/>
  <c r="Z30" i="6"/>
  <c r="I9" i="1" s="1"/>
  <c r="AA30" i="6"/>
  <c r="J9" i="1" s="1"/>
  <c r="AD30" i="6"/>
  <c r="F13" i="1" s="1"/>
  <c r="AE30" i="6"/>
  <c r="G13" i="1" s="1"/>
  <c r="AF30" i="6"/>
  <c r="H13" i="1" s="1"/>
  <c r="AG30" i="6"/>
  <c r="I13" i="1" s="1"/>
  <c r="AH30" i="6"/>
  <c r="J13" i="1" s="1"/>
  <c r="AK30" i="6"/>
  <c r="F7" i="1" s="1"/>
  <c r="AL30" i="6"/>
  <c r="G7" i="1" s="1"/>
  <c r="AM30" i="6"/>
  <c r="H7" i="1" s="1"/>
  <c r="AN30" i="6"/>
  <c r="I7" i="1" s="1"/>
  <c r="AO30" i="6"/>
  <c r="J7" i="1" s="1"/>
  <c r="B58" i="6"/>
  <c r="F5" i="1" s="1"/>
  <c r="C58" i="6"/>
  <c r="G5" i="1" s="1"/>
  <c r="D58" i="6"/>
  <c r="H5" i="1" s="1"/>
  <c r="E58" i="6"/>
  <c r="I5" i="1" s="1"/>
  <c r="F58" i="6"/>
  <c r="J5" i="1" s="1"/>
  <c r="I58" i="6"/>
  <c r="F15" i="1" s="1"/>
  <c r="J58" i="6"/>
  <c r="G15" i="1" s="1"/>
  <c r="K58" i="6"/>
  <c r="H15" i="1" s="1"/>
  <c r="L58" i="6"/>
  <c r="I15" i="1" s="1"/>
  <c r="M58" i="6"/>
  <c r="J15" i="1" s="1"/>
  <c r="P58" i="6"/>
  <c r="F8" i="1" s="1"/>
  <c r="Q58" i="6"/>
  <c r="G8" i="1" s="1"/>
  <c r="R58" i="6"/>
  <c r="H8" i="1" s="1"/>
  <c r="S58" i="6"/>
  <c r="I8" i="1" s="1"/>
  <c r="T58" i="6"/>
  <c r="J8" i="1" s="1"/>
  <c r="W58" i="6"/>
  <c r="F10" i="1" s="1"/>
  <c r="X58" i="6"/>
  <c r="G10" i="1" s="1"/>
  <c r="Y58" i="6"/>
  <c r="H10" i="1" s="1"/>
  <c r="Z58" i="6"/>
  <c r="I10" i="1" s="1"/>
  <c r="AA58" i="6"/>
  <c r="J10" i="1" s="1"/>
  <c r="AD58" i="6"/>
  <c r="F6" i="1" s="1"/>
  <c r="AE58" i="6"/>
  <c r="G6" i="1" s="1"/>
  <c r="AF58" i="6"/>
  <c r="H6" i="1" s="1"/>
  <c r="AG58" i="6"/>
  <c r="I6" i="1" s="1"/>
  <c r="AH58" i="6"/>
  <c r="J6" i="1" s="1"/>
  <c r="AK58" i="6"/>
  <c r="F4" i="1" s="1"/>
  <c r="AL58" i="6"/>
  <c r="G4" i="1" s="1"/>
  <c r="AM58" i="6"/>
  <c r="H4" i="1" s="1"/>
  <c r="AN58" i="6"/>
  <c r="I4" i="1" s="1"/>
  <c r="AO58" i="6"/>
  <c r="J4" i="1" s="1"/>
  <c r="B86" i="6"/>
  <c r="C86" i="6"/>
  <c r="D86" i="6"/>
  <c r="E86" i="6"/>
  <c r="F86" i="6"/>
  <c r="I86" i="6"/>
  <c r="J86" i="6"/>
  <c r="K86" i="6"/>
  <c r="L86" i="6"/>
  <c r="M86" i="6"/>
  <c r="P86" i="6"/>
  <c r="Q86" i="6"/>
  <c r="R86" i="6"/>
  <c r="S86" i="6"/>
  <c r="T86" i="6"/>
  <c r="W86" i="6"/>
  <c r="X86" i="6"/>
  <c r="Y86" i="6"/>
  <c r="Z86" i="6"/>
  <c r="AA86" i="6"/>
  <c r="AD86" i="6"/>
  <c r="AE86" i="6"/>
  <c r="AF86" i="6"/>
  <c r="AG86" i="6"/>
  <c r="AH86" i="6"/>
  <c r="AK86" i="6"/>
  <c r="AL86" i="6"/>
  <c r="AM86" i="6"/>
  <c r="AN86" i="6"/>
  <c r="AO86" i="6"/>
  <c r="AC8" i="6"/>
  <c r="O10" i="6"/>
  <c r="E14" i="1" l="1"/>
  <c r="D14" i="1"/>
  <c r="M14" i="1" s="1"/>
  <c r="K14" i="1"/>
  <c r="K9" i="1"/>
  <c r="E11" i="1"/>
  <c r="D11" i="1"/>
  <c r="M11" i="1" s="1"/>
  <c r="K11" i="1"/>
  <c r="V8" i="6"/>
  <c r="AJ40" i="6"/>
  <c r="H68" i="6"/>
  <c r="AC12" i="6"/>
  <c r="O66" i="6"/>
  <c r="A66" i="6"/>
  <c r="H8" i="6"/>
  <c r="H36" i="6"/>
  <c r="A68" i="6"/>
  <c r="V68" i="6"/>
  <c r="V40" i="6"/>
  <c r="AC40" i="6"/>
  <c r="H12" i="6"/>
  <c r="H40" i="6"/>
  <c r="O40" i="6"/>
  <c r="V12" i="6"/>
  <c r="AJ68" i="6"/>
  <c r="O12" i="6"/>
  <c r="AJ12" i="6"/>
  <c r="O20" i="7"/>
  <c r="C8" i="1" s="1"/>
  <c r="K8" i="1"/>
  <c r="O14" i="7"/>
  <c r="C7" i="1" s="1"/>
  <c r="O26" i="7"/>
  <c r="C4" i="1" s="1"/>
  <c r="AJ64" i="6"/>
  <c r="A36" i="6"/>
  <c r="V36" i="6"/>
  <c r="O8" i="6"/>
  <c r="O4" i="7"/>
  <c r="C12" i="1" s="1"/>
  <c r="O18" i="7"/>
  <c r="C15" i="1" s="1"/>
  <c r="O36" i="6"/>
  <c r="AJ36" i="6"/>
  <c r="A64" i="6"/>
  <c r="O6" i="6"/>
  <c r="AC64" i="6"/>
  <c r="O8" i="7"/>
  <c r="C11" i="1" s="1"/>
  <c r="AC36" i="6"/>
  <c r="O64" i="6"/>
  <c r="V64" i="6"/>
  <c r="O62" i="6"/>
  <c r="H64" i="6"/>
  <c r="AJ14" i="6"/>
  <c r="H42" i="6"/>
  <c r="AJ70" i="6"/>
  <c r="A40" i="6"/>
  <c r="AC68" i="6"/>
  <c r="V10" i="6"/>
  <c r="AC38" i="6"/>
  <c r="H38" i="6"/>
  <c r="V38" i="6"/>
  <c r="AC66" i="6"/>
  <c r="H66" i="6"/>
  <c r="AC10" i="6"/>
  <c r="O38" i="6"/>
  <c r="AJ66" i="6"/>
  <c r="A38" i="6"/>
  <c r="V66" i="6"/>
  <c r="H10" i="6"/>
  <c r="AJ10" i="6"/>
  <c r="O34" i="6"/>
  <c r="AC6" i="6"/>
  <c r="AC62" i="6"/>
  <c r="V34" i="6"/>
  <c r="H6" i="6"/>
  <c r="AJ34" i="6"/>
  <c r="H62" i="6"/>
  <c r="V6" i="6"/>
  <c r="A62" i="6"/>
  <c r="A34" i="6"/>
  <c r="AC34" i="6"/>
  <c r="H34" i="6"/>
  <c r="V62" i="6"/>
  <c r="AJ62" i="6"/>
  <c r="E13" i="1"/>
  <c r="O12" i="7"/>
  <c r="C13" i="1" s="1"/>
  <c r="E7" i="1"/>
  <c r="O10" i="7"/>
  <c r="C9" i="1" s="1"/>
  <c r="E4" i="1"/>
  <c r="D8" i="1"/>
  <c r="M8" i="1" s="1"/>
  <c r="K15" i="1"/>
  <c r="E8" i="1"/>
  <c r="O22" i="7"/>
  <c r="C10" i="1" s="1"/>
  <c r="O16" i="7"/>
  <c r="C5" i="1" s="1"/>
  <c r="O6" i="7"/>
  <c r="C14" i="1" s="1"/>
  <c r="A44" i="6"/>
  <c r="V72" i="6"/>
  <c r="AJ72" i="6"/>
  <c r="A72" i="6"/>
  <c r="AC72" i="6"/>
  <c r="H44" i="6"/>
  <c r="O44" i="6"/>
  <c r="O72" i="6"/>
  <c r="AJ16" i="6"/>
  <c r="AC44" i="6"/>
  <c r="AJ44" i="6"/>
  <c r="AC16" i="6"/>
  <c r="O16" i="6"/>
  <c r="H16" i="6"/>
  <c r="V16" i="6"/>
  <c r="H72" i="6"/>
  <c r="A70" i="6"/>
  <c r="AC70" i="6"/>
  <c r="O42" i="6"/>
  <c r="AC14" i="6"/>
  <c r="H14" i="6"/>
  <c r="D13" i="1"/>
  <c r="N13" i="1" s="1"/>
  <c r="K13" i="1"/>
  <c r="D4" i="1"/>
  <c r="N4" i="1" s="1"/>
  <c r="K4" i="1"/>
  <c r="D10" i="1"/>
  <c r="M10" i="1" s="1"/>
  <c r="D15" i="1"/>
  <c r="N15" i="1" s="1"/>
  <c r="E15" i="1"/>
  <c r="O24" i="7"/>
  <c r="C6" i="1" s="1"/>
  <c r="E10" i="1"/>
  <c r="D7" i="1"/>
  <c r="N7" i="1" s="1"/>
  <c r="K10" i="1"/>
  <c r="K6" i="1"/>
  <c r="E6" i="1"/>
  <c r="D6" i="1"/>
  <c r="N6" i="1" s="1"/>
  <c r="K7" i="1"/>
  <c r="E5" i="1"/>
  <c r="D5" i="1"/>
  <c r="N5" i="1" s="1"/>
  <c r="K5" i="1"/>
  <c r="K12" i="1"/>
  <c r="E12" i="1"/>
  <c r="D12" i="1"/>
  <c r="M12" i="1" s="1"/>
  <c r="V14" i="6"/>
  <c r="O14" i="6"/>
  <c r="AC42" i="6"/>
  <c r="V70" i="6"/>
  <c r="AJ42" i="6"/>
  <c r="A42" i="6"/>
  <c r="V42" i="6"/>
  <c r="H70" i="6"/>
  <c r="E9" i="1"/>
  <c r="D9" i="1"/>
  <c r="M9" i="1" s="1"/>
  <c r="N14" i="1" l="1"/>
  <c r="L14" i="1"/>
  <c r="N9" i="1"/>
  <c r="L11" i="1"/>
  <c r="N11" i="1"/>
  <c r="L9" i="1"/>
  <c r="L10" i="1"/>
  <c r="L4" i="1"/>
  <c r="N8" i="1"/>
  <c r="N10" i="1"/>
  <c r="L13" i="1"/>
  <c r="L8" i="1"/>
  <c r="M13" i="1"/>
  <c r="L7" i="1"/>
  <c r="M7" i="1"/>
  <c r="L5" i="1"/>
  <c r="M15" i="1"/>
  <c r="M4" i="1"/>
  <c r="L15" i="1"/>
  <c r="L6" i="1"/>
  <c r="L12" i="1"/>
  <c r="M6" i="1"/>
  <c r="M5" i="1"/>
  <c r="N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Baruque</author>
  </authors>
  <commentList>
    <comment ref="B4" authorId="0" shapeId="0" xr:uid="{16EE74DD-CE57-4873-B6CF-BD7493F7F36D}">
      <text>
        <r>
          <rPr>
            <b/>
            <sz val="14"/>
            <color indexed="81"/>
            <rFont val="Arial"/>
            <family val="2"/>
          </rPr>
          <t>10/02/2025 - Confirmação de presença com 48 horas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4" authorId="0" shapeId="0" xr:uid="{CBFF88D2-D5C1-4C69-8966-B06A25373B4D}">
      <text>
        <r>
          <rPr>
            <b/>
            <sz val="14"/>
            <color indexed="81"/>
            <rFont val="Arial"/>
            <family val="2"/>
          </rPr>
          <t>25/03/2025 -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5" authorId="0" shapeId="0" xr:uid="{1B1D0B43-F1D6-4730-941B-D96858276E58}">
      <text>
        <r>
          <rPr>
            <b/>
            <sz val="14"/>
            <color indexed="81"/>
            <rFont val="Arial"/>
            <family val="2"/>
          </rPr>
          <t>25/03/2025 -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6" authorId="0" shapeId="0" xr:uid="{D477A5EE-7BCB-4CAC-A454-5245CE5259C5}">
      <text>
        <r>
          <rPr>
            <b/>
            <sz val="14"/>
            <color indexed="81"/>
            <rFont val="Arial"/>
            <family val="2"/>
          </rPr>
          <t>05/02/2025 -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6" authorId="0" shapeId="0" xr:uid="{927ADF81-634D-439B-82FC-6A6089E098C9}">
      <text>
        <r>
          <rPr>
            <b/>
            <sz val="14"/>
            <color indexed="81"/>
            <rFont val="Arial"/>
            <family val="2"/>
          </rPr>
          <t>25/03/2025 -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7" authorId="0" shapeId="0" xr:uid="{A700FF9F-B6C4-40CD-8A01-C6764828EAF4}">
      <text>
        <r>
          <rPr>
            <b/>
            <sz val="14"/>
            <color indexed="81"/>
            <rFont val="Arial"/>
            <family val="2"/>
          </rPr>
          <t>05/02/2025 -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0" authorId="0" shapeId="0" xr:uid="{65BE21C9-A835-4519-BA87-89D6F7716859}">
      <text>
        <r>
          <rPr>
            <b/>
            <sz val="14"/>
            <color indexed="81"/>
            <rFont val="Arial"/>
            <family val="2"/>
          </rPr>
          <t>05/02/2025 - WhatsApp não respondido
10/02/2025 - Confirmação de presença com 48 horas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10" authorId="0" shapeId="0" xr:uid="{E8A0877A-93CF-4131-A37A-19D85D597C6B}">
      <text>
        <r>
          <rPr>
            <b/>
            <sz val="14"/>
            <color indexed="81"/>
            <rFont val="Arial"/>
            <family val="2"/>
          </rPr>
          <t>25/03/2025 -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4" authorId="0" shapeId="0" xr:uid="{19D7F18F-216D-4D59-88A6-F580B3F83007}">
      <text>
        <r>
          <rPr>
            <b/>
            <sz val="14"/>
            <color indexed="81"/>
            <rFont val="Arial"/>
            <family val="2"/>
          </rPr>
          <t>10/02/2025 - Uso de relógio e afins
10/02/2025 - Goleiro sem identificação frontal do clube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<sst xmlns="http://schemas.openxmlformats.org/spreadsheetml/2006/main" count="257" uniqueCount="79">
  <si>
    <t>Posição</t>
  </si>
  <si>
    <t>PG</t>
  </si>
  <si>
    <t>V</t>
  </si>
  <si>
    <t>E</t>
  </si>
  <si>
    <t>D</t>
  </si>
  <si>
    <t>GP</t>
  </si>
  <si>
    <t>GC</t>
  </si>
  <si>
    <t>Saldo</t>
  </si>
  <si>
    <t>J</t>
  </si>
  <si>
    <t>Total</t>
  </si>
  <si>
    <t>1º Lugar</t>
  </si>
  <si>
    <t>2º Lugar</t>
  </si>
  <si>
    <t>3º Lugar</t>
  </si>
  <si>
    <t>4º Lugar</t>
  </si>
  <si>
    <t>5º Lugar</t>
  </si>
  <si>
    <t>6º Lugar</t>
  </si>
  <si>
    <t>7º Lugar</t>
  </si>
  <si>
    <t>Média %</t>
  </si>
  <si>
    <t>Ataque (+)</t>
  </si>
  <si>
    <t>Defesa (+)</t>
  </si>
  <si>
    <t>1º</t>
  </si>
  <si>
    <t>2º</t>
  </si>
  <si>
    <t>3º</t>
  </si>
  <si>
    <t>4º</t>
  </si>
  <si>
    <t>5º</t>
  </si>
  <si>
    <t>6º</t>
  </si>
  <si>
    <t>7º</t>
  </si>
  <si>
    <t>Total PG</t>
  </si>
  <si>
    <t>Times</t>
  </si>
  <si>
    <t>1ª F</t>
  </si>
  <si>
    <t>2ª F</t>
  </si>
  <si>
    <t>Pontos (-)</t>
  </si>
  <si>
    <t>Pontuação            1ª Fase</t>
  </si>
  <si>
    <t>8º Lugar</t>
  </si>
  <si>
    <t>9º Lugar</t>
  </si>
  <si>
    <t>8º</t>
  </si>
  <si>
    <t>9º</t>
  </si>
  <si>
    <t>10º</t>
  </si>
  <si>
    <t>11º</t>
  </si>
  <si>
    <t>12º</t>
  </si>
  <si>
    <t>10º Lugar</t>
  </si>
  <si>
    <t>11º Lugar</t>
  </si>
  <si>
    <t>12º Lugar</t>
  </si>
  <si>
    <t>Tipo</t>
  </si>
  <si>
    <t>Pontos</t>
  </si>
  <si>
    <t>Leves</t>
  </si>
  <si>
    <t>Médias</t>
  </si>
  <si>
    <t>Graves</t>
  </si>
  <si>
    <t>Cruzeiro</t>
  </si>
  <si>
    <t>San Lorenzo</t>
  </si>
  <si>
    <t>Vasco</t>
  </si>
  <si>
    <t xml:space="preserve">Boca Juniors </t>
  </si>
  <si>
    <t>NOV</t>
  </si>
  <si>
    <t>Santos</t>
  </si>
  <si>
    <t xml:space="preserve">River Plate </t>
  </si>
  <si>
    <t>Uso de relógio e afins</t>
  </si>
  <si>
    <t xml:space="preserve">Roupas com alusão a outra agremiação </t>
  </si>
  <si>
    <t>Erros diversos na súmula</t>
  </si>
  <si>
    <t>Abandonar a competição</t>
  </si>
  <si>
    <t>Jogar descalço</t>
  </si>
  <si>
    <t>Despir-se antes do término</t>
  </si>
  <si>
    <t>Prazo resposta WhatsApp e E-mail</t>
  </si>
  <si>
    <t>Conteúdo indevido do WhatsApp</t>
  </si>
  <si>
    <t>Confirmação presença com 48 horas</t>
  </si>
  <si>
    <t>Uniforme - diversos itens</t>
  </si>
  <si>
    <t>Atlético Nacional</t>
  </si>
  <si>
    <t>Fluminense</t>
  </si>
  <si>
    <t>Flamengo</t>
  </si>
  <si>
    <t>FEV</t>
  </si>
  <si>
    <t>Penalidades Libertadores Botão FC 2025</t>
  </si>
  <si>
    <t>Pontos Libertadores Botão FC 2025</t>
  </si>
  <si>
    <t>Ranking - Libertadores Botão FC 2025</t>
  </si>
  <si>
    <t>Botafogo</t>
  </si>
  <si>
    <t>Colo Colo</t>
  </si>
  <si>
    <t>Grêmio</t>
  </si>
  <si>
    <t>MAR</t>
  </si>
  <si>
    <t>MAI</t>
  </si>
  <si>
    <t>JUL</t>
  </si>
  <si>
    <t>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</si>
</sst>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3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18"/>
      <color indexed="10"/>
      <name val="Arial"/>
      <family val="2"/>
    </font>
    <font>
      <b/>
      <sz val="16"/>
      <color indexed="12"/>
      <name val="Arial"/>
      <family val="2"/>
    </font>
    <font>
      <b/>
      <sz val="16"/>
      <color indexed="10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26"/>
      <name val="Arial"/>
      <family val="2"/>
    </font>
    <font>
      <b/>
      <sz val="28"/>
      <name val="Arial"/>
      <family val="2"/>
    </font>
    <font>
      <b/>
      <sz val="32"/>
      <name val="Arial"/>
      <family val="2"/>
    </font>
    <font>
      <b/>
      <sz val="26"/>
      <color indexed="10"/>
      <name val="Arial"/>
      <family val="2"/>
    </font>
    <font>
      <b/>
      <sz val="48"/>
      <name val="Arial"/>
      <family val="2"/>
    </font>
    <font>
      <b/>
      <i/>
      <sz val="18"/>
      <name val="Arial"/>
      <family val="2"/>
    </font>
    <font>
      <b/>
      <i/>
      <sz val="36"/>
      <name val="Arial"/>
      <family val="2"/>
    </font>
    <font>
      <b/>
      <sz val="24"/>
      <color indexed="12"/>
      <name val="Arial"/>
      <family val="2"/>
    </font>
    <font>
      <b/>
      <sz val="20"/>
      <color rgb="FF0000CC"/>
      <name val="Arial"/>
      <family val="2"/>
    </font>
    <font>
      <b/>
      <sz val="20"/>
      <color rgb="FFFF0000"/>
      <name val="Arial"/>
      <family val="2"/>
    </font>
    <font>
      <b/>
      <sz val="20"/>
      <color indexed="12"/>
      <name val="Arial"/>
      <family val="2"/>
    </font>
    <font>
      <b/>
      <sz val="18"/>
      <color rgb="FF0000CC"/>
      <name val="Arial"/>
      <family val="2"/>
    </font>
    <font>
      <b/>
      <sz val="40"/>
      <color indexed="10"/>
      <name val="Arial"/>
      <family val="2"/>
    </font>
    <font>
      <b/>
      <sz val="40"/>
      <color indexed="12"/>
      <name val="Arial"/>
      <family val="2"/>
    </font>
    <font>
      <b/>
      <sz val="14"/>
      <color indexed="81"/>
      <name val="Arial"/>
      <family val="2"/>
    </font>
    <font>
      <sz val="9"/>
      <color indexed="81"/>
      <name val="Segoe UI"/>
      <family val="2"/>
    </font>
    <font>
      <b/>
      <sz val="1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Fill="1"/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12" fillId="0" borderId="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5" fillId="0" borderId="0" xfId="0" applyFont="1"/>
    <xf numFmtId="0" fontId="14" fillId="0" borderId="0" xfId="0" applyFont="1" applyBorder="1" applyAlignment="1">
      <alignment vertical="center" wrapText="1"/>
    </xf>
    <xf numFmtId="0" fontId="15" fillId="0" borderId="0" xfId="0" applyFont="1" applyBorder="1"/>
    <xf numFmtId="0" fontId="14" fillId="0" borderId="0" xfId="0" applyFont="1" applyBorder="1" applyAlignment="1">
      <alignment horizontal="center" vertical="center"/>
    </xf>
    <xf numFmtId="2" fontId="3" fillId="0" borderId="15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64" fontId="14" fillId="0" borderId="22" xfId="0" applyNumberFormat="1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10" fontId="14" fillId="0" borderId="22" xfId="0" applyNumberFormat="1" applyFont="1" applyFill="1" applyBorder="1" applyAlignment="1">
      <alignment horizontal="center"/>
    </xf>
    <xf numFmtId="2" fontId="14" fillId="0" borderId="22" xfId="0" applyNumberFormat="1" applyFont="1" applyFill="1" applyBorder="1" applyAlignment="1">
      <alignment horizontal="center"/>
    </xf>
    <xf numFmtId="2" fontId="14" fillId="0" borderId="23" xfId="0" applyNumberFormat="1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164" fontId="14" fillId="0" borderId="13" xfId="0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10" fontId="14" fillId="0" borderId="13" xfId="0" applyNumberFormat="1" applyFont="1" applyFill="1" applyBorder="1" applyAlignment="1">
      <alignment horizontal="center"/>
    </xf>
    <xf numFmtId="2" fontId="14" fillId="0" borderId="13" xfId="0" applyNumberFormat="1" applyFont="1" applyFill="1" applyBorder="1" applyAlignment="1">
      <alignment horizontal="center"/>
    </xf>
    <xf numFmtId="2" fontId="14" fillId="0" borderId="15" xfId="0" applyNumberFormat="1" applyFont="1" applyFill="1" applyBorder="1" applyAlignment="1">
      <alignment horizontal="center"/>
    </xf>
    <xf numFmtId="0" fontId="24" fillId="0" borderId="17" xfId="0" applyFont="1" applyFill="1" applyBorder="1"/>
    <xf numFmtId="0" fontId="25" fillId="0" borderId="15" xfId="0" applyFont="1" applyFill="1" applyBorder="1" applyAlignment="1">
      <alignment horizontal="center"/>
    </xf>
    <xf numFmtId="0" fontId="24" fillId="0" borderId="18" xfId="0" applyFont="1" applyFill="1" applyBorder="1"/>
    <xf numFmtId="0" fontId="25" fillId="0" borderId="16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164" fontId="14" fillId="0" borderId="14" xfId="0" applyNumberFormat="1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10" fontId="14" fillId="0" borderId="14" xfId="0" applyNumberFormat="1" applyFont="1" applyFill="1" applyBorder="1" applyAlignment="1">
      <alignment horizontal="center"/>
    </xf>
    <xf numFmtId="2" fontId="14" fillId="0" borderId="14" xfId="0" applyNumberFormat="1" applyFont="1" applyFill="1" applyBorder="1" applyAlignment="1">
      <alignment horizontal="center"/>
    </xf>
    <xf numFmtId="2" fontId="14" fillId="0" borderId="16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" fillId="0" borderId="0" xfId="0" applyFont="1"/>
    <xf numFmtId="0" fontId="10" fillId="0" borderId="25" xfId="0" applyFont="1" applyBorder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/>
    </xf>
    <xf numFmtId="0" fontId="27" fillId="0" borderId="22" xfId="0" applyFont="1" applyFill="1" applyBorder="1" applyAlignment="1">
      <alignment horizont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/>
    </xf>
    <xf numFmtId="0" fontId="10" fillId="0" borderId="49" xfId="0" applyFont="1" applyBorder="1" applyAlignment="1">
      <alignment horizontal="center" vertical="center"/>
    </xf>
    <xf numFmtId="0" fontId="14" fillId="0" borderId="42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0" fontId="14" fillId="0" borderId="40" xfId="0" applyFont="1" applyFill="1" applyBorder="1" applyAlignment="1">
      <alignment horizontal="center"/>
    </xf>
    <xf numFmtId="0" fontId="21" fillId="0" borderId="17" xfId="0" applyFont="1" applyFill="1" applyBorder="1" applyAlignment="1">
      <alignment horizontal="center"/>
    </xf>
    <xf numFmtId="0" fontId="21" fillId="0" borderId="18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/>
    </xf>
    <xf numFmtId="2" fontId="3" fillId="0" borderId="26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32" fillId="0" borderId="14" xfId="0" applyFont="1" applyFill="1" applyBorder="1" applyAlignment="1">
      <alignment horizontal="center"/>
    </xf>
    <xf numFmtId="0" fontId="24" fillId="4" borderId="21" xfId="0" applyFont="1" applyFill="1" applyBorder="1" applyAlignment="1">
      <alignment horizontal="center" vertical="center"/>
    </xf>
    <xf numFmtId="0" fontId="24" fillId="4" borderId="2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35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164" fontId="29" fillId="0" borderId="36" xfId="0" applyNumberFormat="1" applyFont="1" applyBorder="1" applyAlignment="1">
      <alignment horizontal="center" vertical="center"/>
    </xf>
    <xf numFmtId="164" fontId="29" fillId="0" borderId="37" xfId="0" applyNumberFormat="1" applyFont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35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zoomScaleNormal="100" workbookViewId="0">
      <selection activeCell="N4" sqref="N4:N15"/>
    </sheetView>
  </sheetViews>
  <sheetFormatPr defaultRowHeight="12.75" x14ac:dyDescent="0.2"/>
  <cols>
    <col min="1" max="1" width="17.28515625" style="3" bestFit="1" customWidth="1"/>
    <col min="2" max="2" width="30.85546875" style="3" bestFit="1" customWidth="1"/>
    <col min="3" max="3" width="16" style="23" bestFit="1" customWidth="1"/>
    <col min="4" max="10" width="8.7109375" style="3" customWidth="1"/>
    <col min="11" max="11" width="11" style="3" bestFit="1" customWidth="1"/>
    <col min="12" max="12" width="15.140625" style="3" bestFit="1" customWidth="1"/>
    <col min="13" max="13" width="18.7109375" style="11" bestFit="1" customWidth="1"/>
    <col min="14" max="14" width="18.140625" style="11" bestFit="1" customWidth="1"/>
    <col min="15" max="16384" width="9.140625" style="10"/>
  </cols>
  <sheetData>
    <row r="1" spans="1:15" ht="12" customHeight="1" thickTop="1" thickBot="1" x14ac:dyDescent="0.25">
      <c r="A1" s="115" t="s">
        <v>71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5" ht="12" customHeight="1" thickTop="1" thickBo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5" ht="24.75" thickTop="1" thickBot="1" x14ac:dyDescent="0.3">
      <c r="A3" s="84" t="s">
        <v>0</v>
      </c>
      <c r="B3" s="84" t="s">
        <v>28</v>
      </c>
      <c r="C3" s="84" t="s">
        <v>27</v>
      </c>
      <c r="D3" s="84" t="s">
        <v>8</v>
      </c>
      <c r="E3" s="84" t="s">
        <v>1</v>
      </c>
      <c r="F3" s="84" t="s">
        <v>2</v>
      </c>
      <c r="G3" s="84" t="s">
        <v>3</v>
      </c>
      <c r="H3" s="84" t="s">
        <v>4</v>
      </c>
      <c r="I3" s="84" t="s">
        <v>5</v>
      </c>
      <c r="J3" s="84" t="s">
        <v>6</v>
      </c>
      <c r="K3" s="84" t="s">
        <v>7</v>
      </c>
      <c r="L3" s="84" t="s">
        <v>17</v>
      </c>
      <c r="M3" s="85" t="s">
        <v>18</v>
      </c>
      <c r="N3" s="85" t="s">
        <v>19</v>
      </c>
      <c r="O3" s="4"/>
    </row>
    <row r="4" spans="1:15" s="9" customFormat="1" ht="24" thickTop="1" x14ac:dyDescent="0.35">
      <c r="A4" s="96" t="s">
        <v>10</v>
      </c>
      <c r="B4" s="111" t="str">
        <f>Pontuação!A26</f>
        <v>Vasco</v>
      </c>
      <c r="C4" s="59">
        <f>Pontuação!O26</f>
        <v>18</v>
      </c>
      <c r="D4" s="60">
        <f>F4+G4+H4</f>
        <v>21</v>
      </c>
      <c r="E4" s="60">
        <f>((F4*3)+(G4*1))</f>
        <v>43</v>
      </c>
      <c r="F4" s="60">
        <f>Desempenho!AK58</f>
        <v>12</v>
      </c>
      <c r="G4" s="60">
        <f>Desempenho!AL58</f>
        <v>7</v>
      </c>
      <c r="H4" s="60">
        <f>Desempenho!AM58</f>
        <v>2</v>
      </c>
      <c r="I4" s="60">
        <f>Desempenho!AN58</f>
        <v>34</v>
      </c>
      <c r="J4" s="60">
        <f>Desempenho!AO58</f>
        <v>22</v>
      </c>
      <c r="K4" s="59">
        <f>I4-J4</f>
        <v>12</v>
      </c>
      <c r="L4" s="61">
        <f>E4/(D4*3)</f>
        <v>0.68253968253968256</v>
      </c>
      <c r="M4" s="62">
        <f>I4/D4</f>
        <v>1.6190476190476191</v>
      </c>
      <c r="N4" s="63">
        <f>J4/D4</f>
        <v>1.0476190476190477</v>
      </c>
    </row>
    <row r="5" spans="1:15" s="9" customFormat="1" ht="23.25" x14ac:dyDescent="0.35">
      <c r="A5" s="97" t="s">
        <v>11</v>
      </c>
      <c r="B5" s="99" t="str">
        <f>Pontuação!A16</f>
        <v>Fluminense</v>
      </c>
      <c r="C5" s="65">
        <f>Pontuação!O16</f>
        <v>18</v>
      </c>
      <c r="D5" s="66">
        <f>F5+G5+H5</f>
        <v>21</v>
      </c>
      <c r="E5" s="66">
        <f>((F5*3)+(G5*1))</f>
        <v>33</v>
      </c>
      <c r="F5" s="66">
        <f>Desempenho!B58</f>
        <v>9</v>
      </c>
      <c r="G5" s="66">
        <f>Desempenho!C58</f>
        <v>6</v>
      </c>
      <c r="H5" s="66">
        <f>Desempenho!D58</f>
        <v>6</v>
      </c>
      <c r="I5" s="66">
        <f>Desempenho!E58</f>
        <v>28</v>
      </c>
      <c r="J5" s="66">
        <f>Desempenho!F58</f>
        <v>21</v>
      </c>
      <c r="K5" s="65">
        <f>I5-J5</f>
        <v>7</v>
      </c>
      <c r="L5" s="67">
        <f>E5/(D5*3)</f>
        <v>0.52380952380952384</v>
      </c>
      <c r="M5" s="68">
        <f>I5/D5</f>
        <v>1.3333333333333333</v>
      </c>
      <c r="N5" s="69">
        <f>J5/D5</f>
        <v>1</v>
      </c>
    </row>
    <row r="6" spans="1:15" s="9" customFormat="1" ht="23.25" x14ac:dyDescent="0.35">
      <c r="A6" s="97" t="s">
        <v>12</v>
      </c>
      <c r="B6" s="99" t="str">
        <f>Pontuação!A24</f>
        <v>Santos</v>
      </c>
      <c r="C6" s="65">
        <f>Pontuação!O24</f>
        <v>17</v>
      </c>
      <c r="D6" s="66">
        <f>F6+G6+H6</f>
        <v>21</v>
      </c>
      <c r="E6" s="66">
        <f>((F6*3)+(G6*1))</f>
        <v>34</v>
      </c>
      <c r="F6" s="66">
        <f>Desempenho!AD58</f>
        <v>10</v>
      </c>
      <c r="G6" s="66">
        <f>Desempenho!AE58</f>
        <v>4</v>
      </c>
      <c r="H6" s="66">
        <f>Desempenho!AF58</f>
        <v>7</v>
      </c>
      <c r="I6" s="66">
        <f>Desempenho!AG58</f>
        <v>48</v>
      </c>
      <c r="J6" s="66">
        <f>Desempenho!AH58</f>
        <v>40</v>
      </c>
      <c r="K6" s="65">
        <f>I6-J6</f>
        <v>8</v>
      </c>
      <c r="L6" s="67">
        <f>E6/(D6*3)</f>
        <v>0.53968253968253965</v>
      </c>
      <c r="M6" s="68">
        <f>I6/D6</f>
        <v>2.2857142857142856</v>
      </c>
      <c r="N6" s="69">
        <f>J6/D6</f>
        <v>1.9047619047619047</v>
      </c>
    </row>
    <row r="7" spans="1:15" s="9" customFormat="1" ht="23.25" x14ac:dyDescent="0.35">
      <c r="A7" s="97" t="s">
        <v>13</v>
      </c>
      <c r="B7" s="99" t="str">
        <f>Pontuação!A14</f>
        <v>Flamengo</v>
      </c>
      <c r="C7" s="65">
        <f>Pontuação!O14</f>
        <v>16</v>
      </c>
      <c r="D7" s="66">
        <f>F7+G7+H7</f>
        <v>21</v>
      </c>
      <c r="E7" s="66">
        <f>((F7*3)+(G7*1))</f>
        <v>33</v>
      </c>
      <c r="F7" s="66">
        <f>Desempenho!AK30</f>
        <v>9</v>
      </c>
      <c r="G7" s="66">
        <f>Desempenho!AL30</f>
        <v>6</v>
      </c>
      <c r="H7" s="66">
        <f>Desempenho!AM30</f>
        <v>6</v>
      </c>
      <c r="I7" s="66">
        <f>Desempenho!AN30</f>
        <v>27</v>
      </c>
      <c r="J7" s="66">
        <f>Desempenho!AO30</f>
        <v>28</v>
      </c>
      <c r="K7" s="65">
        <f>I7-J7</f>
        <v>-1</v>
      </c>
      <c r="L7" s="67">
        <f>E7/(D7*3)</f>
        <v>0.52380952380952384</v>
      </c>
      <c r="M7" s="68">
        <f>I7/D7</f>
        <v>1.2857142857142858</v>
      </c>
      <c r="N7" s="69">
        <f>J7/D7</f>
        <v>1.3333333333333333</v>
      </c>
    </row>
    <row r="8" spans="1:15" s="9" customFormat="1" ht="23.25" x14ac:dyDescent="0.35">
      <c r="A8" s="97" t="s">
        <v>14</v>
      </c>
      <c r="B8" s="99" t="str">
        <f>Pontuação!A20</f>
        <v xml:space="preserve">River Plate </v>
      </c>
      <c r="C8" s="65">
        <f>Pontuação!O20</f>
        <v>15</v>
      </c>
      <c r="D8" s="66">
        <f>F8+G8+H8</f>
        <v>21</v>
      </c>
      <c r="E8" s="66">
        <f>((F8*3)+(G8*1))</f>
        <v>31</v>
      </c>
      <c r="F8" s="66">
        <f>Desempenho!P58</f>
        <v>9</v>
      </c>
      <c r="G8" s="66">
        <f>Desempenho!Q58</f>
        <v>4</v>
      </c>
      <c r="H8" s="66">
        <f>Desempenho!R58</f>
        <v>8</v>
      </c>
      <c r="I8" s="66">
        <f>Desempenho!S58</f>
        <v>26</v>
      </c>
      <c r="J8" s="66">
        <f>Desempenho!T58</f>
        <v>21</v>
      </c>
      <c r="K8" s="65">
        <f>I8-J8</f>
        <v>5</v>
      </c>
      <c r="L8" s="67">
        <f>E8/(D8*3)</f>
        <v>0.49206349206349204</v>
      </c>
      <c r="M8" s="68">
        <f>I8/D8</f>
        <v>1.2380952380952381</v>
      </c>
      <c r="N8" s="69">
        <f>J8/D8</f>
        <v>1</v>
      </c>
    </row>
    <row r="9" spans="1:15" s="9" customFormat="1" ht="23.25" x14ac:dyDescent="0.35">
      <c r="A9" s="97" t="s">
        <v>15</v>
      </c>
      <c r="B9" s="99" t="str">
        <f>Pontuação!A10</f>
        <v>Colo Colo</v>
      </c>
      <c r="C9" s="65">
        <f>Pontuação!O10</f>
        <v>14</v>
      </c>
      <c r="D9" s="66">
        <f>F9+G9+H9</f>
        <v>21</v>
      </c>
      <c r="E9" s="66">
        <f>((F9*3)+(G9*1))</f>
        <v>38</v>
      </c>
      <c r="F9" s="66">
        <f>Desempenho!W30</f>
        <v>11</v>
      </c>
      <c r="G9" s="66">
        <f>Desempenho!X30</f>
        <v>5</v>
      </c>
      <c r="H9" s="66">
        <f>Desempenho!Y30</f>
        <v>5</v>
      </c>
      <c r="I9" s="66">
        <f>Desempenho!Z30</f>
        <v>44</v>
      </c>
      <c r="J9" s="66">
        <f>Desempenho!AA30</f>
        <v>30</v>
      </c>
      <c r="K9" s="65">
        <f>I9-J9</f>
        <v>14</v>
      </c>
      <c r="L9" s="67">
        <f>E9/(D9*3)</f>
        <v>0.60317460317460314</v>
      </c>
      <c r="M9" s="68">
        <f>I9/D9</f>
        <v>2.0952380952380953</v>
      </c>
      <c r="N9" s="69">
        <f>J9/D9</f>
        <v>1.4285714285714286</v>
      </c>
    </row>
    <row r="10" spans="1:15" s="9" customFormat="1" ht="23.25" x14ac:dyDescent="0.35">
      <c r="A10" s="97" t="s">
        <v>16</v>
      </c>
      <c r="B10" s="99" t="str">
        <f>Pontuação!A22</f>
        <v>San Lorenzo</v>
      </c>
      <c r="C10" s="65">
        <f>Pontuação!O22</f>
        <v>13</v>
      </c>
      <c r="D10" s="66">
        <f>F10+G10+H10</f>
        <v>21</v>
      </c>
      <c r="E10" s="66">
        <f>((F10*3)+(G10*1))</f>
        <v>30</v>
      </c>
      <c r="F10" s="66">
        <f>Desempenho!W58</f>
        <v>8</v>
      </c>
      <c r="G10" s="66">
        <f>Desempenho!X58</f>
        <v>6</v>
      </c>
      <c r="H10" s="66">
        <f>Desempenho!Y58</f>
        <v>7</v>
      </c>
      <c r="I10" s="66">
        <f>Desempenho!Z58</f>
        <v>28</v>
      </c>
      <c r="J10" s="66">
        <f>Desempenho!AA58</f>
        <v>28</v>
      </c>
      <c r="K10" s="65">
        <f>I10-J10</f>
        <v>0</v>
      </c>
      <c r="L10" s="67">
        <f>E10/(D10*3)</f>
        <v>0.47619047619047616</v>
      </c>
      <c r="M10" s="68">
        <f>I10/D10</f>
        <v>1.3333333333333333</v>
      </c>
      <c r="N10" s="69">
        <f>J10/D10</f>
        <v>1.3333333333333333</v>
      </c>
    </row>
    <row r="11" spans="1:15" ht="23.25" x14ac:dyDescent="0.35">
      <c r="A11" s="97" t="s">
        <v>33</v>
      </c>
      <c r="B11" s="99" t="str">
        <f>Pontuação!A8</f>
        <v>Botafogo</v>
      </c>
      <c r="C11" s="65">
        <f>Pontuação!O8</f>
        <v>9</v>
      </c>
      <c r="D11" s="66">
        <f>F11+G11+H11</f>
        <v>21</v>
      </c>
      <c r="E11" s="66">
        <f>((F11*3)+(G11*1))</f>
        <v>25</v>
      </c>
      <c r="F11" s="66">
        <f>Desempenho!P30</f>
        <v>6</v>
      </c>
      <c r="G11" s="66">
        <f>Desempenho!Q30</f>
        <v>7</v>
      </c>
      <c r="H11" s="66">
        <f>Desempenho!R30</f>
        <v>8</v>
      </c>
      <c r="I11" s="66">
        <f>Desempenho!S30</f>
        <v>20</v>
      </c>
      <c r="J11" s="66">
        <f>Desempenho!T30</f>
        <v>23</v>
      </c>
      <c r="K11" s="65">
        <f>I11-J11</f>
        <v>-3</v>
      </c>
      <c r="L11" s="67">
        <f>E11/(D11*3)</f>
        <v>0.3968253968253968</v>
      </c>
      <c r="M11" s="68">
        <f>I11/D11</f>
        <v>0.95238095238095233</v>
      </c>
      <c r="N11" s="69">
        <f>J11/D11</f>
        <v>1.0952380952380953</v>
      </c>
    </row>
    <row r="12" spans="1:15" ht="23.25" x14ac:dyDescent="0.35">
      <c r="A12" s="97" t="s">
        <v>34</v>
      </c>
      <c r="B12" s="99" t="str">
        <f>Pontuação!A4</f>
        <v>Atlético Nacional</v>
      </c>
      <c r="C12" s="65">
        <f>Pontuação!O4</f>
        <v>5</v>
      </c>
      <c r="D12" s="66">
        <f>F12+G12+H12</f>
        <v>21</v>
      </c>
      <c r="E12" s="66">
        <f>((F12*3)+(G12*1))</f>
        <v>20</v>
      </c>
      <c r="F12" s="66">
        <f>Desempenho!B30</f>
        <v>4</v>
      </c>
      <c r="G12" s="66">
        <f>Desempenho!C30</f>
        <v>8</v>
      </c>
      <c r="H12" s="66">
        <f>Desempenho!D30</f>
        <v>9</v>
      </c>
      <c r="I12" s="66">
        <f>Desempenho!E30</f>
        <v>25</v>
      </c>
      <c r="J12" s="66">
        <f>Desempenho!F30</f>
        <v>38</v>
      </c>
      <c r="K12" s="65">
        <f>I12-J12</f>
        <v>-13</v>
      </c>
      <c r="L12" s="67">
        <f>E12/(D12*3)</f>
        <v>0.31746031746031744</v>
      </c>
      <c r="M12" s="68">
        <f>I12/D12</f>
        <v>1.1904761904761905</v>
      </c>
      <c r="N12" s="69">
        <f>J12/D12</f>
        <v>1.8095238095238095</v>
      </c>
    </row>
    <row r="13" spans="1:15" ht="23.25" x14ac:dyDescent="0.35">
      <c r="A13" s="97" t="s">
        <v>40</v>
      </c>
      <c r="B13" s="99" t="str">
        <f>Pontuação!A12</f>
        <v>Cruzeiro</v>
      </c>
      <c r="C13" s="65">
        <f>Pontuação!O12</f>
        <v>4</v>
      </c>
      <c r="D13" s="66">
        <f>F13+G13+H13</f>
        <v>21</v>
      </c>
      <c r="E13" s="66">
        <f>((F13*3)+(G13*1))</f>
        <v>21</v>
      </c>
      <c r="F13" s="66">
        <f>Desempenho!AD30</f>
        <v>5</v>
      </c>
      <c r="G13" s="66">
        <f>Desempenho!AE30</f>
        <v>6</v>
      </c>
      <c r="H13" s="66">
        <f>Desempenho!AF30</f>
        <v>10</v>
      </c>
      <c r="I13" s="66">
        <f>Desempenho!AG30</f>
        <v>20</v>
      </c>
      <c r="J13" s="66">
        <f>Desempenho!AH30</f>
        <v>29</v>
      </c>
      <c r="K13" s="65">
        <f>I13-J13</f>
        <v>-9</v>
      </c>
      <c r="L13" s="67">
        <f>E13/(D13*3)</f>
        <v>0.33333333333333331</v>
      </c>
      <c r="M13" s="68">
        <f>I13/D13</f>
        <v>0.95238095238095233</v>
      </c>
      <c r="N13" s="69">
        <f>J13/D13</f>
        <v>1.3809523809523809</v>
      </c>
    </row>
    <row r="14" spans="1:15" ht="23.25" x14ac:dyDescent="0.35">
      <c r="A14" s="97" t="s">
        <v>41</v>
      </c>
      <c r="B14" s="99" t="str">
        <f>Pontuação!A6</f>
        <v xml:space="preserve">Boca Juniors </v>
      </c>
      <c r="C14" s="65">
        <f>Pontuação!O6</f>
        <v>-3</v>
      </c>
      <c r="D14" s="66">
        <f>F14+G14+H14</f>
        <v>11</v>
      </c>
      <c r="E14" s="66">
        <f>((F14*3)+(G14*1))</f>
        <v>9</v>
      </c>
      <c r="F14" s="66">
        <f>Desempenho!I30</f>
        <v>2</v>
      </c>
      <c r="G14" s="66">
        <f>Desempenho!J30</f>
        <v>3</v>
      </c>
      <c r="H14" s="66">
        <f>Desempenho!K30</f>
        <v>6</v>
      </c>
      <c r="I14" s="66">
        <f>Desempenho!L30</f>
        <v>11</v>
      </c>
      <c r="J14" s="66">
        <f>Desempenho!M30</f>
        <v>18</v>
      </c>
      <c r="K14" s="65">
        <f>I14-J14</f>
        <v>-7</v>
      </c>
      <c r="L14" s="67">
        <f>E14/(D14*3)</f>
        <v>0.27272727272727271</v>
      </c>
      <c r="M14" s="68">
        <f>I14/D14</f>
        <v>1</v>
      </c>
      <c r="N14" s="69">
        <f>J14/D14</f>
        <v>1.6363636363636365</v>
      </c>
    </row>
    <row r="15" spans="1:15" ht="24" thickBot="1" x14ac:dyDescent="0.4">
      <c r="A15" s="98" t="s">
        <v>42</v>
      </c>
      <c r="B15" s="100" t="str">
        <f>Pontuação!A18</f>
        <v>Grêmio</v>
      </c>
      <c r="C15" s="79">
        <f>Pontuação!O18</f>
        <v>-4</v>
      </c>
      <c r="D15" s="80">
        <f>F15+G15+H15</f>
        <v>11</v>
      </c>
      <c r="E15" s="80">
        <f>((F15*3)+(G15*1))</f>
        <v>15</v>
      </c>
      <c r="F15" s="80">
        <f>Desempenho!I58</f>
        <v>5</v>
      </c>
      <c r="G15" s="80">
        <f>Desempenho!J58</f>
        <v>0</v>
      </c>
      <c r="H15" s="80">
        <f>Desempenho!K58</f>
        <v>6</v>
      </c>
      <c r="I15" s="80">
        <f>Desempenho!L58</f>
        <v>16</v>
      </c>
      <c r="J15" s="80">
        <f>Desempenho!M58</f>
        <v>19</v>
      </c>
      <c r="K15" s="79">
        <f>I15-J15</f>
        <v>-3</v>
      </c>
      <c r="L15" s="81">
        <f>E15/(D15*3)</f>
        <v>0.45454545454545453</v>
      </c>
      <c r="M15" s="82">
        <f>I15/D15</f>
        <v>1.4545454545454546</v>
      </c>
      <c r="N15" s="83">
        <f>J15/D15</f>
        <v>1.7272727272727273</v>
      </c>
    </row>
    <row r="16" spans="1:15" ht="13.5" thickTop="1" x14ac:dyDescent="0.2"/>
  </sheetData>
  <sheetProtection algorithmName="SHA-512" hashValue="8anWASGKlfpujOUcaoMwE/CQ2RKMsgM3kPK1798DPW08V2UmoP/8lk2Bx9KpiQX9CIEN+HuxR9ltkHJEyDUZuw==" saltValue="cw/JETzsedCifMo98lFJLw==" spinCount="100000" sheet="1" objects="1" scenarios="1"/>
  <sortState ref="B4:N15">
    <sortCondition descending="1" ref="C4:C15"/>
    <sortCondition descending="1" ref="F4:F15"/>
    <sortCondition descending="1" ref="K4:K15"/>
    <sortCondition descending="1" ref="I4:I15"/>
    <sortCondition ref="J4:J15"/>
  </sortState>
  <mergeCells count="1">
    <mergeCell ref="A1:N2"/>
  </mergeCells>
  <phoneticPr fontId="0" type="noConversion"/>
  <printOptions horizontalCentered="1" verticalCentered="1"/>
  <pageMargins left="0" right="0" top="0" bottom="0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4"/>
  <sheetViews>
    <sheetView zoomScale="110" zoomScaleNormal="110" workbookViewId="0">
      <selection activeCell="C8" sqref="C8"/>
    </sheetView>
  </sheetViews>
  <sheetFormatPr defaultColWidth="20" defaultRowHeight="20.25" x14ac:dyDescent="0.3"/>
  <cols>
    <col min="1" max="1" width="16.7109375" style="3" bestFit="1" customWidth="1"/>
    <col min="2" max="2" width="30.85546875" style="10" bestFit="1" customWidth="1"/>
    <col min="3" max="3" width="21" style="3" bestFit="1" customWidth="1"/>
    <col min="4" max="4" width="6.7109375" style="3" customWidth="1"/>
    <col min="5" max="5" width="16.7109375" style="109" bestFit="1" customWidth="1"/>
    <col min="6" max="6" width="30.85546875" style="110" bestFit="1" customWidth="1"/>
    <col min="7" max="7" width="20.5703125" style="3" bestFit="1" customWidth="1"/>
    <col min="8" max="8" width="15" style="3" customWidth="1"/>
    <col min="9" max="11" width="20" style="3" customWidth="1"/>
    <col min="12" max="13" width="20" style="11" customWidth="1"/>
    <col min="14" max="16384" width="20" style="10"/>
  </cols>
  <sheetData>
    <row r="1" spans="1:22" ht="27.75" thickTop="1" thickBot="1" x14ac:dyDescent="0.3">
      <c r="A1" s="101" t="s">
        <v>0</v>
      </c>
      <c r="B1" s="101" t="s">
        <v>28</v>
      </c>
      <c r="C1" s="101" t="s">
        <v>18</v>
      </c>
      <c r="D1" s="102"/>
      <c r="E1" s="101" t="s">
        <v>0</v>
      </c>
      <c r="F1" s="101" t="s">
        <v>28</v>
      </c>
      <c r="G1" s="101" t="s">
        <v>19</v>
      </c>
      <c r="N1" s="103"/>
      <c r="O1" s="103"/>
      <c r="P1" s="103"/>
      <c r="R1" s="103"/>
      <c r="S1" s="103"/>
      <c r="U1" s="103"/>
      <c r="V1" s="103"/>
    </row>
    <row r="2" spans="1:22" ht="21.95" customHeight="1" thickTop="1" x14ac:dyDescent="0.35">
      <c r="A2" s="104" t="s">
        <v>20</v>
      </c>
      <c r="B2" s="105" t="s">
        <v>53</v>
      </c>
      <c r="C2" s="106">
        <v>2.2857142857142856</v>
      </c>
      <c r="D2" s="7"/>
      <c r="E2" s="104" t="s">
        <v>20</v>
      </c>
      <c r="F2" s="105" t="s">
        <v>66</v>
      </c>
      <c r="G2" s="106">
        <v>1</v>
      </c>
      <c r="I2" s="107"/>
      <c r="J2" s="6"/>
      <c r="K2" s="7"/>
      <c r="L2" s="7"/>
      <c r="N2" s="103"/>
      <c r="O2" s="103"/>
      <c r="P2" s="103"/>
      <c r="R2" s="103"/>
      <c r="S2" s="103"/>
      <c r="U2" s="103"/>
      <c r="V2" s="103"/>
    </row>
    <row r="3" spans="1:22" ht="21.95" customHeight="1" x14ac:dyDescent="0.35">
      <c r="A3" s="53" t="s">
        <v>21</v>
      </c>
      <c r="B3" s="64" t="s">
        <v>73</v>
      </c>
      <c r="C3" s="50">
        <v>2.0952380952380953</v>
      </c>
      <c r="D3" s="7"/>
      <c r="E3" s="53" t="s">
        <v>21</v>
      </c>
      <c r="F3" s="64" t="s">
        <v>54</v>
      </c>
      <c r="G3" s="50">
        <v>1</v>
      </c>
      <c r="I3" s="107"/>
      <c r="J3" s="6"/>
      <c r="K3" s="7"/>
      <c r="L3" s="7"/>
      <c r="N3" s="103"/>
      <c r="O3" s="103"/>
      <c r="P3" s="103"/>
      <c r="R3" s="108"/>
      <c r="S3" s="108"/>
      <c r="U3" s="108"/>
      <c r="V3" s="108"/>
    </row>
    <row r="4" spans="1:22" ht="21.95" customHeight="1" x14ac:dyDescent="0.35">
      <c r="A4" s="53" t="s">
        <v>22</v>
      </c>
      <c r="B4" s="64" t="s">
        <v>50</v>
      </c>
      <c r="C4" s="50">
        <v>1.6190476190476191</v>
      </c>
      <c r="D4" s="7"/>
      <c r="E4" s="53" t="s">
        <v>22</v>
      </c>
      <c r="F4" s="64" t="s">
        <v>50</v>
      </c>
      <c r="G4" s="50">
        <v>1.0476190476190477</v>
      </c>
      <c r="I4" s="6"/>
      <c r="J4" s="7"/>
      <c r="K4" s="7"/>
      <c r="L4" s="7"/>
      <c r="N4" s="103"/>
      <c r="O4" s="103"/>
      <c r="P4" s="103"/>
      <c r="Q4" s="103"/>
      <c r="R4" s="108"/>
      <c r="S4" s="108"/>
    </row>
    <row r="5" spans="1:22" ht="21.95" customHeight="1" x14ac:dyDescent="0.35">
      <c r="A5" s="53" t="s">
        <v>23</v>
      </c>
      <c r="B5" s="64" t="s">
        <v>74</v>
      </c>
      <c r="C5" s="50">
        <v>1.4545454545454546</v>
      </c>
      <c r="D5" s="7"/>
      <c r="E5" s="53" t="s">
        <v>23</v>
      </c>
      <c r="F5" s="64" t="s">
        <v>72</v>
      </c>
      <c r="G5" s="50">
        <v>1.0952380952380953</v>
      </c>
      <c r="I5" s="6"/>
      <c r="J5" s="7"/>
      <c r="K5" s="7"/>
      <c r="L5" s="7"/>
      <c r="N5" s="103"/>
      <c r="O5" s="103"/>
      <c r="P5" s="103"/>
      <c r="Q5" s="103"/>
      <c r="R5" s="108"/>
      <c r="S5" s="108"/>
    </row>
    <row r="6" spans="1:22" ht="21.95" customHeight="1" x14ac:dyDescent="0.35">
      <c r="A6" s="53" t="s">
        <v>24</v>
      </c>
      <c r="B6" s="64" t="s">
        <v>66</v>
      </c>
      <c r="C6" s="50">
        <v>1.3333333333333333</v>
      </c>
      <c r="D6" s="7"/>
      <c r="E6" s="53" t="s">
        <v>24</v>
      </c>
      <c r="F6" s="64" t="s">
        <v>67</v>
      </c>
      <c r="G6" s="50">
        <v>1.3333333333333333</v>
      </c>
      <c r="I6" s="6"/>
      <c r="J6" s="7"/>
      <c r="K6" s="7"/>
      <c r="L6" s="7"/>
      <c r="N6" s="103"/>
      <c r="O6" s="103"/>
      <c r="P6" s="103"/>
      <c r="Q6" s="103"/>
      <c r="R6" s="108"/>
      <c r="S6" s="108"/>
    </row>
    <row r="7" spans="1:22" ht="21.95" customHeight="1" x14ac:dyDescent="0.35">
      <c r="A7" s="53" t="s">
        <v>25</v>
      </c>
      <c r="B7" s="64" t="s">
        <v>49</v>
      </c>
      <c r="C7" s="50">
        <v>1.3333333333333333</v>
      </c>
      <c r="D7" s="7"/>
      <c r="E7" s="53" t="s">
        <v>25</v>
      </c>
      <c r="F7" s="64" t="s">
        <v>49</v>
      </c>
      <c r="G7" s="50">
        <v>1.3333333333333333</v>
      </c>
      <c r="I7" s="6"/>
      <c r="J7" s="7"/>
      <c r="K7" s="7"/>
      <c r="L7" s="7"/>
      <c r="N7" s="103"/>
      <c r="O7" s="103"/>
      <c r="P7" s="103"/>
      <c r="Q7" s="103"/>
    </row>
    <row r="8" spans="1:22" ht="21.95" customHeight="1" x14ac:dyDescent="0.35">
      <c r="A8" s="53" t="s">
        <v>26</v>
      </c>
      <c r="B8" s="64" t="s">
        <v>67</v>
      </c>
      <c r="C8" s="50">
        <v>1.2857142857142858</v>
      </c>
      <c r="D8" s="7"/>
      <c r="E8" s="53" t="s">
        <v>26</v>
      </c>
      <c r="F8" s="64" t="s">
        <v>48</v>
      </c>
      <c r="G8" s="50">
        <v>1.3809523809523809</v>
      </c>
      <c r="I8" s="6"/>
      <c r="J8" s="7"/>
      <c r="K8" s="7"/>
      <c r="L8" s="7"/>
    </row>
    <row r="9" spans="1:22" ht="21.95" customHeight="1" x14ac:dyDescent="0.35">
      <c r="A9" s="53" t="s">
        <v>35</v>
      </c>
      <c r="B9" s="64" t="s">
        <v>54</v>
      </c>
      <c r="C9" s="50">
        <v>1.2380952380952381</v>
      </c>
      <c r="E9" s="53" t="s">
        <v>35</v>
      </c>
      <c r="F9" s="64" t="s">
        <v>73</v>
      </c>
      <c r="G9" s="50">
        <v>1.4285714285714286</v>
      </c>
    </row>
    <row r="10" spans="1:22" ht="21.95" customHeight="1" x14ac:dyDescent="0.35">
      <c r="A10" s="53" t="s">
        <v>36</v>
      </c>
      <c r="B10" s="64" t="s">
        <v>65</v>
      </c>
      <c r="C10" s="50">
        <v>1.1904761904761905</v>
      </c>
      <c r="E10" s="53" t="s">
        <v>36</v>
      </c>
      <c r="F10" s="64" t="s">
        <v>51</v>
      </c>
      <c r="G10" s="50">
        <v>1.6363636363636365</v>
      </c>
    </row>
    <row r="11" spans="1:22" ht="21.95" customHeight="1" x14ac:dyDescent="0.35">
      <c r="A11" s="53" t="s">
        <v>37</v>
      </c>
      <c r="B11" s="64" t="s">
        <v>51</v>
      </c>
      <c r="C11" s="50">
        <v>1</v>
      </c>
      <c r="E11" s="53" t="s">
        <v>37</v>
      </c>
      <c r="F11" s="64" t="s">
        <v>74</v>
      </c>
      <c r="G11" s="50">
        <v>1.7272727272727273</v>
      </c>
    </row>
    <row r="12" spans="1:22" ht="21.95" customHeight="1" x14ac:dyDescent="0.35">
      <c r="A12" s="53" t="s">
        <v>38</v>
      </c>
      <c r="B12" s="64" t="s">
        <v>72</v>
      </c>
      <c r="C12" s="50">
        <v>0.95238095238095233</v>
      </c>
      <c r="E12" s="53" t="s">
        <v>38</v>
      </c>
      <c r="F12" s="64" t="s">
        <v>65</v>
      </c>
      <c r="G12" s="50">
        <v>1.8095238095238095</v>
      </c>
    </row>
    <row r="13" spans="1:22" ht="21.95" customHeight="1" thickBot="1" x14ac:dyDescent="0.4">
      <c r="A13" s="90" t="s">
        <v>39</v>
      </c>
      <c r="B13" s="78" t="s">
        <v>48</v>
      </c>
      <c r="C13" s="51">
        <v>0.95238095238095233</v>
      </c>
      <c r="E13" s="90" t="s">
        <v>39</v>
      </c>
      <c r="F13" s="78" t="s">
        <v>53</v>
      </c>
      <c r="G13" s="51">
        <v>1.9047619047619047</v>
      </c>
    </row>
    <row r="14" spans="1:22" ht="21" thickTop="1" x14ac:dyDescent="0.3"/>
  </sheetData>
  <sheetProtection algorithmName="SHA-512" hashValue="6W09c2rLT54evmJ4I7jfHzu6zSmXXd33itk8bJ6B1yCuhYwoUTy8cgkc49YYiIrLiHmZ5ozd2XA6bHTY2X4BOQ==" saltValue="isz7TqYjy68hHq+KKfPG6w==" spinCount="100000" sheet="1" objects="1" scenarios="1"/>
  <sortState ref="B2:C13">
    <sortCondition descending="1" ref="C2:C13"/>
  </sortState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87"/>
  <sheetViews>
    <sheetView zoomScale="90" zoomScaleNormal="90" workbookViewId="0">
      <selection activeCell="AH48" sqref="AH48"/>
    </sheetView>
  </sheetViews>
  <sheetFormatPr defaultColWidth="4.42578125" defaultRowHeight="12.75" x14ac:dyDescent="0.2"/>
  <cols>
    <col min="1" max="1" width="7.7109375" style="1" bestFit="1" customWidth="1"/>
    <col min="2" max="3" width="3.28515625" style="1" bestFit="1" customWidth="1"/>
    <col min="4" max="4" width="3" style="1" bestFit="1" customWidth="1"/>
    <col min="5" max="5" width="4.5703125" style="1" bestFit="1" customWidth="1"/>
    <col min="6" max="6" width="4.7109375" style="1" bestFit="1" customWidth="1"/>
    <col min="7" max="7" width="3.28515625" style="3" customWidth="1"/>
    <col min="8" max="8" width="7.7109375" style="1" bestFit="1" customWidth="1"/>
    <col min="9" max="9" width="3" style="1" bestFit="1" customWidth="1"/>
    <col min="10" max="10" width="3.28515625" style="1" bestFit="1" customWidth="1"/>
    <col min="11" max="11" width="3" style="1" bestFit="1" customWidth="1"/>
    <col min="12" max="12" width="4.5703125" style="1" bestFit="1" customWidth="1"/>
    <col min="13" max="13" width="4.7109375" style="1" bestFit="1" customWidth="1"/>
    <col min="14" max="14" width="3.28515625" style="3" customWidth="1"/>
    <col min="15" max="15" width="7.7109375" style="1" bestFit="1" customWidth="1"/>
    <col min="16" max="17" width="3.28515625" style="1" bestFit="1" customWidth="1"/>
    <col min="18" max="18" width="3" style="1" bestFit="1" customWidth="1"/>
    <col min="19" max="19" width="4.5703125" style="1" bestFit="1" customWidth="1"/>
    <col min="20" max="20" width="4.7109375" style="1" bestFit="1" customWidth="1"/>
    <col min="21" max="21" width="3.28515625" style="3" customWidth="1"/>
    <col min="22" max="22" width="7.7109375" style="1" bestFit="1" customWidth="1"/>
    <col min="23" max="23" width="3.28515625" style="1" bestFit="1" customWidth="1"/>
    <col min="24" max="24" width="2.85546875" style="1" bestFit="1" customWidth="1"/>
    <col min="25" max="25" width="3" style="1" bestFit="1" customWidth="1"/>
    <col min="26" max="26" width="4.5703125" style="1" bestFit="1" customWidth="1"/>
    <col min="27" max="27" width="4.7109375" style="1" bestFit="1" customWidth="1"/>
    <col min="28" max="28" width="3.28515625" style="3" customWidth="1"/>
    <col min="29" max="29" width="7.7109375" style="1" bestFit="1" customWidth="1"/>
    <col min="30" max="31" width="3.28515625" style="1" bestFit="1" customWidth="1"/>
    <col min="32" max="32" width="3" style="1" bestFit="1" customWidth="1"/>
    <col min="33" max="33" width="4.5703125" style="1" bestFit="1" customWidth="1"/>
    <col min="34" max="34" width="4.7109375" style="1" bestFit="1" customWidth="1"/>
    <col min="35" max="35" width="3.28515625" style="3" customWidth="1"/>
    <col min="36" max="36" width="7.7109375" style="1" bestFit="1" customWidth="1"/>
    <col min="37" max="37" width="3.28515625" style="1" bestFit="1" customWidth="1"/>
    <col min="38" max="38" width="2.85546875" style="1" bestFit="1" customWidth="1"/>
    <col min="39" max="39" width="3" style="1" bestFit="1" customWidth="1"/>
    <col min="40" max="40" width="4.5703125" style="1" bestFit="1" customWidth="1"/>
    <col min="41" max="41" width="4.7109375" style="1" bestFit="1" customWidth="1"/>
    <col min="42" max="16384" width="4.42578125" style="1"/>
  </cols>
  <sheetData>
    <row r="1" spans="1:41" ht="12.75" customHeight="1" thickTop="1" x14ac:dyDescent="0.2">
      <c r="A1" s="116" t="s">
        <v>70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8"/>
    </row>
    <row r="2" spans="1:41" ht="13.5" customHeight="1" thickBo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1"/>
    </row>
    <row r="3" spans="1:41" ht="13.5" customHeight="1" thickTop="1" thickBo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</row>
    <row r="4" spans="1:41" s="31" customFormat="1" ht="18" customHeight="1" thickTop="1" thickBot="1" x14ac:dyDescent="0.35">
      <c r="A4" s="122" t="str">
        <f>Pontuação!A4</f>
        <v>Atlético Nacional</v>
      </c>
      <c r="B4" s="123"/>
      <c r="C4" s="123"/>
      <c r="D4" s="123"/>
      <c r="E4" s="123"/>
      <c r="F4" s="124"/>
      <c r="G4" s="24"/>
      <c r="H4" s="122" t="str">
        <f>Pontuação!A6</f>
        <v xml:space="preserve">Boca Juniors </v>
      </c>
      <c r="I4" s="123"/>
      <c r="J4" s="123"/>
      <c r="K4" s="123"/>
      <c r="L4" s="123"/>
      <c r="M4" s="124"/>
      <c r="N4" s="24"/>
      <c r="O4" s="122" t="str">
        <f>Pontuação!A8</f>
        <v>Botafogo</v>
      </c>
      <c r="P4" s="123"/>
      <c r="Q4" s="123"/>
      <c r="R4" s="123"/>
      <c r="S4" s="123"/>
      <c r="T4" s="124"/>
      <c r="U4" s="24"/>
      <c r="V4" s="122" t="str">
        <f>Pontuação!A10</f>
        <v>Colo Colo</v>
      </c>
      <c r="W4" s="123"/>
      <c r="X4" s="123"/>
      <c r="Y4" s="123"/>
      <c r="Z4" s="123"/>
      <c r="AA4" s="124"/>
      <c r="AB4" s="24"/>
      <c r="AC4" s="122" t="str">
        <f>Pontuação!A12</f>
        <v>Cruzeiro</v>
      </c>
      <c r="AD4" s="123"/>
      <c r="AE4" s="123"/>
      <c r="AF4" s="123"/>
      <c r="AG4" s="123"/>
      <c r="AH4" s="124"/>
      <c r="AI4" s="30"/>
      <c r="AJ4" s="122" t="str">
        <f>Pontuação!A14</f>
        <v>Flamengo</v>
      </c>
      <c r="AK4" s="123"/>
      <c r="AL4" s="123"/>
      <c r="AM4" s="123"/>
      <c r="AN4" s="123"/>
      <c r="AO4" s="124"/>
    </row>
    <row r="5" spans="1:41" ht="17.25" thickTop="1" thickBot="1" x14ac:dyDescent="0.25">
      <c r="A5" s="19"/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17"/>
      <c r="H5" s="19"/>
      <c r="I5" s="8" t="s">
        <v>2</v>
      </c>
      <c r="J5" s="8" t="s">
        <v>3</v>
      </c>
      <c r="K5" s="8" t="s">
        <v>4</v>
      </c>
      <c r="L5" s="8" t="s">
        <v>5</v>
      </c>
      <c r="M5" s="8" t="s">
        <v>6</v>
      </c>
      <c r="N5" s="17"/>
      <c r="O5" s="19"/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17"/>
      <c r="V5" s="19"/>
      <c r="W5" s="8" t="s">
        <v>2</v>
      </c>
      <c r="X5" s="8" t="s">
        <v>3</v>
      </c>
      <c r="Y5" s="8" t="s">
        <v>4</v>
      </c>
      <c r="Z5" s="8" t="s">
        <v>5</v>
      </c>
      <c r="AA5" s="8" t="s">
        <v>6</v>
      </c>
      <c r="AB5" s="17"/>
      <c r="AC5" s="19"/>
      <c r="AD5" s="8" t="s">
        <v>2</v>
      </c>
      <c r="AE5" s="8" t="s">
        <v>3</v>
      </c>
      <c r="AF5" s="8" t="s">
        <v>4</v>
      </c>
      <c r="AG5" s="8" t="s">
        <v>5</v>
      </c>
      <c r="AH5" s="8" t="s">
        <v>6</v>
      </c>
      <c r="AI5" s="17"/>
      <c r="AJ5" s="19"/>
      <c r="AK5" s="8" t="s">
        <v>2</v>
      </c>
      <c r="AL5" s="8" t="s">
        <v>3</v>
      </c>
      <c r="AM5" s="8" t="s">
        <v>4</v>
      </c>
      <c r="AN5" s="8" t="s">
        <v>5</v>
      </c>
      <c r="AO5" s="8" t="s">
        <v>6</v>
      </c>
    </row>
    <row r="6" spans="1:41" ht="13.5" thickTop="1" x14ac:dyDescent="0.2">
      <c r="A6" s="127" t="str">
        <f>Pontuação!B2</f>
        <v>FEV</v>
      </c>
      <c r="B6" s="40">
        <v>3</v>
      </c>
      <c r="C6" s="41">
        <v>3</v>
      </c>
      <c r="D6" s="41">
        <v>4</v>
      </c>
      <c r="E6" s="41">
        <v>11</v>
      </c>
      <c r="F6" s="42">
        <v>16</v>
      </c>
      <c r="G6" s="17"/>
      <c r="H6" s="127" t="str">
        <f>$A$6</f>
        <v>FEV</v>
      </c>
      <c r="I6" s="40"/>
      <c r="J6" s="41"/>
      <c r="K6" s="41"/>
      <c r="L6" s="41"/>
      <c r="M6" s="42"/>
      <c r="N6" s="17"/>
      <c r="O6" s="127" t="str">
        <f>$A$6</f>
        <v>FEV</v>
      </c>
      <c r="P6" s="40">
        <v>4</v>
      </c>
      <c r="Q6" s="41">
        <v>4</v>
      </c>
      <c r="R6" s="41">
        <v>2</v>
      </c>
      <c r="S6" s="41">
        <v>12</v>
      </c>
      <c r="T6" s="42">
        <v>12</v>
      </c>
      <c r="U6" s="17"/>
      <c r="V6" s="127" t="str">
        <f>$A$6</f>
        <v>FEV</v>
      </c>
      <c r="W6" s="40">
        <v>6</v>
      </c>
      <c r="X6" s="41">
        <v>1</v>
      </c>
      <c r="Y6" s="41">
        <v>3</v>
      </c>
      <c r="Z6" s="41">
        <v>21</v>
      </c>
      <c r="AA6" s="42">
        <v>11</v>
      </c>
      <c r="AB6" s="17"/>
      <c r="AC6" s="127" t="str">
        <f>$A$6</f>
        <v>FEV</v>
      </c>
      <c r="AD6" s="40">
        <v>3</v>
      </c>
      <c r="AE6" s="41">
        <v>3</v>
      </c>
      <c r="AF6" s="41">
        <v>4</v>
      </c>
      <c r="AG6" s="41">
        <v>8</v>
      </c>
      <c r="AH6" s="42">
        <v>9</v>
      </c>
      <c r="AI6" s="17"/>
      <c r="AJ6" s="127" t="str">
        <f>$A$6</f>
        <v>FEV</v>
      </c>
      <c r="AK6" s="40">
        <v>5</v>
      </c>
      <c r="AL6" s="41">
        <v>2</v>
      </c>
      <c r="AM6" s="41">
        <v>3</v>
      </c>
      <c r="AN6" s="41">
        <v>12</v>
      </c>
      <c r="AO6" s="42">
        <v>13</v>
      </c>
    </row>
    <row r="7" spans="1:41" x14ac:dyDescent="0.2">
      <c r="A7" s="128"/>
      <c r="B7" s="43"/>
      <c r="C7" s="44"/>
      <c r="D7" s="44"/>
      <c r="E7" s="44"/>
      <c r="F7" s="45"/>
      <c r="G7" s="17"/>
      <c r="H7" s="128"/>
      <c r="I7" s="43"/>
      <c r="J7" s="44"/>
      <c r="K7" s="44"/>
      <c r="L7" s="44"/>
      <c r="M7" s="45"/>
      <c r="N7" s="17"/>
      <c r="O7" s="128"/>
      <c r="P7" s="43"/>
      <c r="Q7" s="44"/>
      <c r="R7" s="44"/>
      <c r="S7" s="44"/>
      <c r="T7" s="45"/>
      <c r="U7" s="17"/>
      <c r="V7" s="128"/>
      <c r="W7" s="43"/>
      <c r="X7" s="44"/>
      <c r="Y7" s="44"/>
      <c r="Z7" s="44"/>
      <c r="AA7" s="45"/>
      <c r="AB7" s="17"/>
      <c r="AC7" s="128"/>
      <c r="AD7" s="43"/>
      <c r="AE7" s="44"/>
      <c r="AF7" s="44"/>
      <c r="AG7" s="44"/>
      <c r="AH7" s="45"/>
      <c r="AI7" s="17"/>
      <c r="AJ7" s="128"/>
      <c r="AK7" s="43"/>
      <c r="AL7" s="44"/>
      <c r="AM7" s="44"/>
      <c r="AN7" s="44"/>
      <c r="AO7" s="45"/>
    </row>
    <row r="8" spans="1:41" x14ac:dyDescent="0.2">
      <c r="A8" s="129" t="str">
        <f>Pontuação!D2</f>
        <v>MAR</v>
      </c>
      <c r="B8" s="43">
        <v>1</v>
      </c>
      <c r="C8" s="44">
        <v>5</v>
      </c>
      <c r="D8" s="44">
        <v>5</v>
      </c>
      <c r="E8" s="44">
        <v>14</v>
      </c>
      <c r="F8" s="45">
        <v>22</v>
      </c>
      <c r="G8" s="17"/>
      <c r="H8" s="129" t="str">
        <f>$A$8</f>
        <v>MAR</v>
      </c>
      <c r="I8" s="43">
        <v>2</v>
      </c>
      <c r="J8" s="44">
        <v>3</v>
      </c>
      <c r="K8" s="44">
        <v>6</v>
      </c>
      <c r="L8" s="44">
        <v>11</v>
      </c>
      <c r="M8" s="45">
        <v>18</v>
      </c>
      <c r="N8" s="17"/>
      <c r="O8" s="129" t="str">
        <f>$A$8</f>
        <v>MAR</v>
      </c>
      <c r="P8" s="43">
        <v>2</v>
      </c>
      <c r="Q8" s="44">
        <v>3</v>
      </c>
      <c r="R8" s="44">
        <v>6</v>
      </c>
      <c r="S8" s="44">
        <v>8</v>
      </c>
      <c r="T8" s="45">
        <v>11</v>
      </c>
      <c r="U8" s="17"/>
      <c r="V8" s="129" t="str">
        <f>$A$8</f>
        <v>MAR</v>
      </c>
      <c r="W8" s="43">
        <v>5</v>
      </c>
      <c r="X8" s="44">
        <v>4</v>
      </c>
      <c r="Y8" s="44">
        <v>2</v>
      </c>
      <c r="Z8" s="44">
        <v>23</v>
      </c>
      <c r="AA8" s="45">
        <v>19</v>
      </c>
      <c r="AB8" s="17"/>
      <c r="AC8" s="129" t="str">
        <f>$A$8</f>
        <v>MAR</v>
      </c>
      <c r="AD8" s="43">
        <v>2</v>
      </c>
      <c r="AE8" s="44">
        <v>3</v>
      </c>
      <c r="AF8" s="44">
        <v>6</v>
      </c>
      <c r="AG8" s="44">
        <v>12</v>
      </c>
      <c r="AH8" s="45">
        <v>20</v>
      </c>
      <c r="AI8" s="17"/>
      <c r="AJ8" s="129" t="str">
        <f>$A$8</f>
        <v>MAR</v>
      </c>
      <c r="AK8" s="43">
        <v>4</v>
      </c>
      <c r="AL8" s="44">
        <v>4</v>
      </c>
      <c r="AM8" s="44">
        <v>3</v>
      </c>
      <c r="AN8" s="44">
        <v>15</v>
      </c>
      <c r="AO8" s="45">
        <v>15</v>
      </c>
    </row>
    <row r="9" spans="1:41" x14ac:dyDescent="0.2">
      <c r="A9" s="128"/>
      <c r="B9" s="43"/>
      <c r="C9" s="44"/>
      <c r="D9" s="44"/>
      <c r="E9" s="44"/>
      <c r="F9" s="45"/>
      <c r="G9" s="17"/>
      <c r="H9" s="128"/>
      <c r="I9" s="43"/>
      <c r="J9" s="44"/>
      <c r="K9" s="44"/>
      <c r="L9" s="44"/>
      <c r="M9" s="45"/>
      <c r="N9" s="17"/>
      <c r="O9" s="128"/>
      <c r="P9" s="43"/>
      <c r="Q9" s="44"/>
      <c r="R9" s="44"/>
      <c r="S9" s="44"/>
      <c r="T9" s="45"/>
      <c r="U9" s="17"/>
      <c r="V9" s="128"/>
      <c r="W9" s="43"/>
      <c r="X9" s="44"/>
      <c r="Y9" s="44"/>
      <c r="Z9" s="44"/>
      <c r="AA9" s="45"/>
      <c r="AB9" s="17"/>
      <c r="AC9" s="128"/>
      <c r="AD9" s="43"/>
      <c r="AE9" s="44"/>
      <c r="AF9" s="44"/>
      <c r="AG9" s="44"/>
      <c r="AH9" s="45"/>
      <c r="AI9" s="17"/>
      <c r="AJ9" s="128"/>
      <c r="AK9" s="43"/>
      <c r="AL9" s="44"/>
      <c r="AM9" s="44"/>
      <c r="AN9" s="44"/>
      <c r="AO9" s="45"/>
    </row>
    <row r="10" spans="1:41" x14ac:dyDescent="0.2">
      <c r="A10" s="130" t="str">
        <f>Pontuação!F2</f>
        <v>MAI</v>
      </c>
      <c r="B10" s="20"/>
      <c r="C10" s="12"/>
      <c r="D10" s="12"/>
      <c r="E10" s="12"/>
      <c r="F10" s="13"/>
      <c r="G10" s="17"/>
      <c r="H10" s="129" t="str">
        <f>$A$10</f>
        <v>MAI</v>
      </c>
      <c r="I10" s="20"/>
      <c r="J10" s="12"/>
      <c r="K10" s="12"/>
      <c r="L10" s="12"/>
      <c r="M10" s="13"/>
      <c r="N10" s="17"/>
      <c r="O10" s="129" t="str">
        <f>$A$10</f>
        <v>MAI</v>
      </c>
      <c r="P10" s="20"/>
      <c r="Q10" s="12"/>
      <c r="R10" s="12"/>
      <c r="S10" s="12"/>
      <c r="T10" s="13"/>
      <c r="U10" s="17"/>
      <c r="V10" s="129" t="str">
        <f>$A$10</f>
        <v>MAI</v>
      </c>
      <c r="W10" s="20"/>
      <c r="X10" s="12"/>
      <c r="Y10" s="12"/>
      <c r="Z10" s="12"/>
      <c r="AA10" s="13"/>
      <c r="AB10" s="17"/>
      <c r="AC10" s="129" t="str">
        <f>$A$10</f>
        <v>MAI</v>
      </c>
      <c r="AD10" s="20"/>
      <c r="AE10" s="12"/>
      <c r="AF10" s="12"/>
      <c r="AG10" s="12"/>
      <c r="AH10" s="13"/>
      <c r="AI10" s="17"/>
      <c r="AJ10" s="129" t="str">
        <f>$A$10</f>
        <v>MAI</v>
      </c>
      <c r="AK10" s="20"/>
      <c r="AL10" s="12"/>
      <c r="AM10" s="12"/>
      <c r="AN10" s="12"/>
      <c r="AO10" s="13"/>
    </row>
    <row r="11" spans="1:41" x14ac:dyDescent="0.2">
      <c r="A11" s="128"/>
      <c r="B11" s="20"/>
      <c r="C11" s="12"/>
      <c r="D11" s="12"/>
      <c r="E11" s="12"/>
      <c r="F11" s="13"/>
      <c r="G11" s="17"/>
      <c r="H11" s="128"/>
      <c r="I11" s="20"/>
      <c r="J11" s="12"/>
      <c r="K11" s="12"/>
      <c r="L11" s="12"/>
      <c r="M11" s="13"/>
      <c r="N11" s="17"/>
      <c r="O11" s="128"/>
      <c r="P11" s="20"/>
      <c r="Q11" s="12"/>
      <c r="R11" s="12"/>
      <c r="S11" s="12"/>
      <c r="T11" s="13"/>
      <c r="U11" s="17"/>
      <c r="V11" s="128"/>
      <c r="W11" s="20"/>
      <c r="X11" s="12"/>
      <c r="Y11" s="12"/>
      <c r="Z11" s="12"/>
      <c r="AA11" s="13"/>
      <c r="AB11" s="17"/>
      <c r="AC11" s="128"/>
      <c r="AD11" s="20"/>
      <c r="AE11" s="12"/>
      <c r="AF11" s="12"/>
      <c r="AG11" s="12"/>
      <c r="AH11" s="13"/>
      <c r="AI11" s="17"/>
      <c r="AJ11" s="128"/>
      <c r="AK11" s="20"/>
      <c r="AL11" s="12"/>
      <c r="AM11" s="12"/>
      <c r="AN11" s="12"/>
      <c r="AO11" s="13"/>
    </row>
    <row r="12" spans="1:41" x14ac:dyDescent="0.2">
      <c r="A12" s="129" t="str">
        <f>Pontuação!H2</f>
        <v>JUL</v>
      </c>
      <c r="B12" s="20"/>
      <c r="C12" s="12"/>
      <c r="D12" s="12"/>
      <c r="E12" s="12"/>
      <c r="F12" s="13"/>
      <c r="G12" s="17"/>
      <c r="H12" s="129" t="str">
        <f>$A$12</f>
        <v>JUL</v>
      </c>
      <c r="I12" s="20"/>
      <c r="J12" s="12"/>
      <c r="K12" s="12"/>
      <c r="L12" s="12"/>
      <c r="M12" s="13"/>
      <c r="N12" s="17"/>
      <c r="O12" s="129" t="str">
        <f>$A$12</f>
        <v>JUL</v>
      </c>
      <c r="P12" s="20"/>
      <c r="Q12" s="12"/>
      <c r="R12" s="12"/>
      <c r="S12" s="12"/>
      <c r="T12" s="13"/>
      <c r="U12" s="17"/>
      <c r="V12" s="129" t="str">
        <f>$A$12</f>
        <v>JUL</v>
      </c>
      <c r="W12" s="20"/>
      <c r="X12" s="12"/>
      <c r="Y12" s="12"/>
      <c r="Z12" s="12"/>
      <c r="AA12" s="13"/>
      <c r="AB12" s="17"/>
      <c r="AC12" s="129" t="str">
        <f>$A$12</f>
        <v>JUL</v>
      </c>
      <c r="AD12" s="20"/>
      <c r="AE12" s="12"/>
      <c r="AF12" s="12"/>
      <c r="AG12" s="12"/>
      <c r="AH12" s="13"/>
      <c r="AI12" s="17"/>
      <c r="AJ12" s="129" t="str">
        <f>$A$12</f>
        <v>JUL</v>
      </c>
      <c r="AK12" s="20"/>
      <c r="AL12" s="12"/>
      <c r="AM12" s="12"/>
      <c r="AN12" s="12"/>
      <c r="AO12" s="13"/>
    </row>
    <row r="13" spans="1:41" x14ac:dyDescent="0.2">
      <c r="A13" s="128"/>
      <c r="B13" s="20"/>
      <c r="C13" s="12"/>
      <c r="D13" s="12"/>
      <c r="E13" s="12"/>
      <c r="F13" s="13"/>
      <c r="G13" s="17"/>
      <c r="H13" s="128"/>
      <c r="I13" s="20"/>
      <c r="J13" s="12"/>
      <c r="K13" s="12"/>
      <c r="L13" s="12"/>
      <c r="M13" s="13"/>
      <c r="N13" s="17"/>
      <c r="O13" s="128"/>
      <c r="P13" s="20"/>
      <c r="Q13" s="12"/>
      <c r="R13" s="12"/>
      <c r="S13" s="12"/>
      <c r="T13" s="13"/>
      <c r="U13" s="17"/>
      <c r="V13" s="128"/>
      <c r="W13" s="20"/>
      <c r="X13" s="12"/>
      <c r="Y13" s="12"/>
      <c r="Z13" s="12"/>
      <c r="AA13" s="13"/>
      <c r="AB13" s="17"/>
      <c r="AC13" s="128"/>
      <c r="AD13" s="20"/>
      <c r="AE13" s="12"/>
      <c r="AF13" s="12"/>
      <c r="AG13" s="12"/>
      <c r="AH13" s="13"/>
      <c r="AI13" s="17"/>
      <c r="AJ13" s="128"/>
      <c r="AK13" s="20"/>
      <c r="AL13" s="12"/>
      <c r="AM13" s="12"/>
      <c r="AN13" s="12"/>
      <c r="AO13" s="13"/>
    </row>
    <row r="14" spans="1:41" x14ac:dyDescent="0.2">
      <c r="A14" s="129" t="str">
        <f>Pontuação!J2</f>
        <v>SET</v>
      </c>
      <c r="B14" s="20"/>
      <c r="C14" s="12"/>
      <c r="D14" s="12"/>
      <c r="E14" s="12"/>
      <c r="F14" s="13"/>
      <c r="G14" s="17"/>
      <c r="H14" s="129" t="str">
        <f>$A$14</f>
        <v>SET</v>
      </c>
      <c r="I14" s="20"/>
      <c r="J14" s="12"/>
      <c r="K14" s="12"/>
      <c r="L14" s="12"/>
      <c r="M14" s="13"/>
      <c r="N14" s="17"/>
      <c r="O14" s="129" t="str">
        <f>$A$14</f>
        <v>SET</v>
      </c>
      <c r="P14" s="20"/>
      <c r="Q14" s="12"/>
      <c r="R14" s="12"/>
      <c r="S14" s="12"/>
      <c r="T14" s="13"/>
      <c r="U14" s="17"/>
      <c r="V14" s="129" t="str">
        <f>$A$14</f>
        <v>SET</v>
      </c>
      <c r="W14" s="20"/>
      <c r="X14" s="12"/>
      <c r="Y14" s="12"/>
      <c r="Z14" s="12"/>
      <c r="AA14" s="13"/>
      <c r="AB14" s="17"/>
      <c r="AC14" s="129" t="str">
        <f>$A$14</f>
        <v>SET</v>
      </c>
      <c r="AD14" s="20"/>
      <c r="AE14" s="12"/>
      <c r="AF14" s="12"/>
      <c r="AG14" s="12"/>
      <c r="AH14" s="13"/>
      <c r="AI14" s="17"/>
      <c r="AJ14" s="129" t="str">
        <f>$A$14</f>
        <v>SET</v>
      </c>
      <c r="AK14" s="20"/>
      <c r="AL14" s="12"/>
      <c r="AM14" s="12"/>
      <c r="AN14" s="12"/>
      <c r="AO14" s="13"/>
    </row>
    <row r="15" spans="1:41" x14ac:dyDescent="0.2">
      <c r="A15" s="128"/>
      <c r="B15" s="20"/>
      <c r="C15" s="12"/>
      <c r="D15" s="12"/>
      <c r="E15" s="12"/>
      <c r="F15" s="13"/>
      <c r="G15" s="17"/>
      <c r="H15" s="128"/>
      <c r="I15" s="20"/>
      <c r="J15" s="12"/>
      <c r="K15" s="12"/>
      <c r="L15" s="12"/>
      <c r="M15" s="13"/>
      <c r="N15" s="17"/>
      <c r="O15" s="128"/>
      <c r="P15" s="20"/>
      <c r="Q15" s="12"/>
      <c r="R15" s="12"/>
      <c r="S15" s="12"/>
      <c r="T15" s="13"/>
      <c r="U15" s="17"/>
      <c r="V15" s="128"/>
      <c r="W15" s="20"/>
      <c r="X15" s="12"/>
      <c r="Y15" s="12"/>
      <c r="Z15" s="12"/>
      <c r="AA15" s="13"/>
      <c r="AB15" s="17"/>
      <c r="AC15" s="128"/>
      <c r="AD15" s="20"/>
      <c r="AE15" s="12"/>
      <c r="AF15" s="12"/>
      <c r="AG15" s="12"/>
      <c r="AH15" s="13"/>
      <c r="AI15" s="17"/>
      <c r="AJ15" s="128"/>
      <c r="AK15" s="20"/>
      <c r="AL15" s="12"/>
      <c r="AM15" s="12"/>
      <c r="AN15" s="12"/>
      <c r="AO15" s="13"/>
    </row>
    <row r="16" spans="1:41" x14ac:dyDescent="0.2">
      <c r="A16" s="129" t="str">
        <f>Pontuação!L2</f>
        <v>NOV</v>
      </c>
      <c r="B16" s="20"/>
      <c r="C16" s="12"/>
      <c r="D16" s="12"/>
      <c r="E16" s="12"/>
      <c r="F16" s="13"/>
      <c r="G16" s="17"/>
      <c r="H16" s="129" t="str">
        <f>$A$16</f>
        <v>NOV</v>
      </c>
      <c r="I16" s="20"/>
      <c r="J16" s="12"/>
      <c r="K16" s="12"/>
      <c r="L16" s="12"/>
      <c r="M16" s="13"/>
      <c r="N16" s="17"/>
      <c r="O16" s="129" t="str">
        <f>$A$16</f>
        <v>NOV</v>
      </c>
      <c r="P16" s="20"/>
      <c r="Q16" s="12"/>
      <c r="R16" s="12"/>
      <c r="S16" s="12"/>
      <c r="T16" s="13"/>
      <c r="U16" s="17"/>
      <c r="V16" s="129" t="str">
        <f>$A$16</f>
        <v>NOV</v>
      </c>
      <c r="W16" s="20"/>
      <c r="X16" s="12"/>
      <c r="Y16" s="12"/>
      <c r="Z16" s="12"/>
      <c r="AA16" s="13"/>
      <c r="AB16" s="17"/>
      <c r="AC16" s="129" t="str">
        <f>$A$16</f>
        <v>NOV</v>
      </c>
      <c r="AD16" s="20"/>
      <c r="AE16" s="12"/>
      <c r="AF16" s="12"/>
      <c r="AG16" s="12"/>
      <c r="AH16" s="13"/>
      <c r="AI16" s="17"/>
      <c r="AJ16" s="129" t="str">
        <f>$A$16</f>
        <v>NOV</v>
      </c>
      <c r="AK16" s="20"/>
      <c r="AL16" s="12"/>
      <c r="AM16" s="12"/>
      <c r="AN16" s="12"/>
      <c r="AO16" s="13"/>
    </row>
    <row r="17" spans="1:41" x14ac:dyDescent="0.2">
      <c r="A17" s="128"/>
      <c r="B17" s="20"/>
      <c r="C17" s="12"/>
      <c r="D17" s="12"/>
      <c r="E17" s="12"/>
      <c r="F17" s="13"/>
      <c r="G17" s="17"/>
      <c r="H17" s="128"/>
      <c r="I17" s="20"/>
      <c r="J17" s="12"/>
      <c r="K17" s="12"/>
      <c r="L17" s="12"/>
      <c r="M17" s="13"/>
      <c r="N17" s="17"/>
      <c r="O17" s="128"/>
      <c r="P17" s="20"/>
      <c r="Q17" s="12"/>
      <c r="R17" s="12"/>
      <c r="S17" s="12"/>
      <c r="T17" s="13"/>
      <c r="U17" s="17"/>
      <c r="V17" s="128"/>
      <c r="W17" s="20"/>
      <c r="X17" s="12"/>
      <c r="Y17" s="12"/>
      <c r="Z17" s="12"/>
      <c r="AA17" s="13"/>
      <c r="AB17" s="17"/>
      <c r="AC17" s="128"/>
      <c r="AD17" s="20"/>
      <c r="AE17" s="12"/>
      <c r="AF17" s="12"/>
      <c r="AG17" s="12"/>
      <c r="AH17" s="13"/>
      <c r="AI17" s="17"/>
      <c r="AJ17" s="128"/>
      <c r="AK17" s="20"/>
      <c r="AL17" s="12"/>
      <c r="AM17" s="12"/>
      <c r="AN17" s="12"/>
      <c r="AO17" s="13"/>
    </row>
    <row r="18" spans="1:41" x14ac:dyDescent="0.2">
      <c r="A18" s="125"/>
      <c r="B18" s="20"/>
      <c r="C18" s="12"/>
      <c r="D18" s="12"/>
      <c r="E18" s="12"/>
      <c r="F18" s="13"/>
      <c r="G18" s="17"/>
      <c r="H18" s="125"/>
      <c r="I18" s="20"/>
      <c r="J18" s="12"/>
      <c r="K18" s="12"/>
      <c r="L18" s="12"/>
      <c r="M18" s="13"/>
      <c r="N18" s="17"/>
      <c r="O18" s="125"/>
      <c r="P18" s="20"/>
      <c r="Q18" s="12"/>
      <c r="R18" s="12"/>
      <c r="S18" s="12"/>
      <c r="T18" s="13"/>
      <c r="U18" s="17"/>
      <c r="V18" s="125"/>
      <c r="W18" s="20"/>
      <c r="X18" s="12"/>
      <c r="Y18" s="12"/>
      <c r="Z18" s="12"/>
      <c r="AA18" s="13"/>
      <c r="AB18" s="17"/>
      <c r="AC18" s="125"/>
      <c r="AD18" s="20"/>
      <c r="AE18" s="12"/>
      <c r="AF18" s="12"/>
      <c r="AG18" s="12"/>
      <c r="AH18" s="13"/>
      <c r="AI18" s="17"/>
      <c r="AJ18" s="125"/>
      <c r="AK18" s="20"/>
      <c r="AL18" s="12"/>
      <c r="AM18" s="12"/>
      <c r="AN18" s="12"/>
      <c r="AO18" s="13"/>
    </row>
    <row r="19" spans="1:41" x14ac:dyDescent="0.2">
      <c r="A19" s="126"/>
      <c r="B19" s="20"/>
      <c r="C19" s="12"/>
      <c r="D19" s="12"/>
      <c r="E19" s="12"/>
      <c r="F19" s="13"/>
      <c r="G19" s="17"/>
      <c r="H19" s="126"/>
      <c r="I19" s="20"/>
      <c r="J19" s="12"/>
      <c r="K19" s="12"/>
      <c r="L19" s="12"/>
      <c r="M19" s="13"/>
      <c r="N19" s="17"/>
      <c r="O19" s="126"/>
      <c r="P19" s="20"/>
      <c r="Q19" s="12"/>
      <c r="R19" s="12"/>
      <c r="S19" s="12"/>
      <c r="T19" s="13"/>
      <c r="U19" s="17"/>
      <c r="V19" s="126"/>
      <c r="W19" s="20"/>
      <c r="X19" s="12"/>
      <c r="Y19" s="12"/>
      <c r="Z19" s="12"/>
      <c r="AA19" s="13"/>
      <c r="AB19" s="17"/>
      <c r="AC19" s="126"/>
      <c r="AD19" s="20"/>
      <c r="AE19" s="12"/>
      <c r="AF19" s="12"/>
      <c r="AG19" s="12"/>
      <c r="AH19" s="13"/>
      <c r="AI19" s="17"/>
      <c r="AJ19" s="126"/>
      <c r="AK19" s="20"/>
      <c r="AL19" s="12"/>
      <c r="AM19" s="12"/>
      <c r="AN19" s="12"/>
      <c r="AO19" s="13"/>
    </row>
    <row r="20" spans="1:41" x14ac:dyDescent="0.2">
      <c r="A20" s="125"/>
      <c r="B20" s="20"/>
      <c r="C20" s="12"/>
      <c r="D20" s="12"/>
      <c r="E20" s="12"/>
      <c r="F20" s="13"/>
      <c r="G20" s="17"/>
      <c r="H20" s="125"/>
      <c r="I20" s="20"/>
      <c r="J20" s="12"/>
      <c r="K20" s="12"/>
      <c r="L20" s="12"/>
      <c r="M20" s="13"/>
      <c r="N20" s="17"/>
      <c r="O20" s="125"/>
      <c r="P20" s="20"/>
      <c r="Q20" s="12"/>
      <c r="R20" s="12"/>
      <c r="S20" s="12"/>
      <c r="T20" s="13"/>
      <c r="U20" s="17"/>
      <c r="V20" s="125"/>
      <c r="W20" s="20"/>
      <c r="X20" s="12"/>
      <c r="Y20" s="12"/>
      <c r="Z20" s="12"/>
      <c r="AA20" s="13"/>
      <c r="AB20" s="17"/>
      <c r="AC20" s="125"/>
      <c r="AD20" s="20"/>
      <c r="AE20" s="12"/>
      <c r="AF20" s="12"/>
      <c r="AG20" s="12"/>
      <c r="AH20" s="13"/>
      <c r="AI20" s="17"/>
      <c r="AJ20" s="125"/>
      <c r="AK20" s="20"/>
      <c r="AL20" s="12"/>
      <c r="AM20" s="12"/>
      <c r="AN20" s="12"/>
      <c r="AO20" s="13"/>
    </row>
    <row r="21" spans="1:41" x14ac:dyDescent="0.2">
      <c r="A21" s="126"/>
      <c r="B21" s="20"/>
      <c r="C21" s="12"/>
      <c r="D21" s="12"/>
      <c r="E21" s="12"/>
      <c r="F21" s="13"/>
      <c r="G21" s="17"/>
      <c r="H21" s="126"/>
      <c r="I21" s="20"/>
      <c r="J21" s="12"/>
      <c r="K21" s="12"/>
      <c r="L21" s="12"/>
      <c r="M21" s="13"/>
      <c r="N21" s="17"/>
      <c r="O21" s="126"/>
      <c r="P21" s="20"/>
      <c r="Q21" s="12"/>
      <c r="R21" s="12"/>
      <c r="S21" s="12"/>
      <c r="T21" s="13"/>
      <c r="U21" s="17"/>
      <c r="V21" s="126"/>
      <c r="W21" s="20"/>
      <c r="X21" s="12"/>
      <c r="Y21" s="12"/>
      <c r="Z21" s="12"/>
      <c r="AA21" s="13"/>
      <c r="AB21" s="17"/>
      <c r="AC21" s="126"/>
      <c r="AD21" s="20"/>
      <c r="AE21" s="12"/>
      <c r="AF21" s="12"/>
      <c r="AG21" s="12"/>
      <c r="AH21" s="13"/>
      <c r="AI21" s="17"/>
      <c r="AJ21" s="126"/>
      <c r="AK21" s="20"/>
      <c r="AL21" s="12"/>
      <c r="AM21" s="12"/>
      <c r="AN21" s="12"/>
      <c r="AO21" s="13"/>
    </row>
    <row r="22" spans="1:41" x14ac:dyDescent="0.2">
      <c r="A22" s="125"/>
      <c r="B22" s="20"/>
      <c r="C22" s="12"/>
      <c r="D22" s="12"/>
      <c r="E22" s="12"/>
      <c r="F22" s="13"/>
      <c r="G22" s="17"/>
      <c r="H22" s="125"/>
      <c r="I22" s="20"/>
      <c r="J22" s="12"/>
      <c r="K22" s="12"/>
      <c r="L22" s="12"/>
      <c r="M22" s="13"/>
      <c r="N22" s="17"/>
      <c r="O22" s="125"/>
      <c r="P22" s="20"/>
      <c r="Q22" s="12"/>
      <c r="R22" s="12"/>
      <c r="S22" s="12"/>
      <c r="T22" s="13"/>
      <c r="U22" s="17"/>
      <c r="V22" s="125"/>
      <c r="W22" s="20"/>
      <c r="X22" s="12"/>
      <c r="Y22" s="12"/>
      <c r="Z22" s="12"/>
      <c r="AA22" s="13"/>
      <c r="AB22" s="17"/>
      <c r="AC22" s="125"/>
      <c r="AD22" s="20"/>
      <c r="AE22" s="12"/>
      <c r="AF22" s="12"/>
      <c r="AG22" s="12"/>
      <c r="AH22" s="13"/>
      <c r="AI22" s="17"/>
      <c r="AJ22" s="125"/>
      <c r="AK22" s="20"/>
      <c r="AL22" s="12"/>
      <c r="AM22" s="12"/>
      <c r="AN22" s="12"/>
      <c r="AO22" s="13"/>
    </row>
    <row r="23" spans="1:41" x14ac:dyDescent="0.2">
      <c r="A23" s="126"/>
      <c r="B23" s="20"/>
      <c r="C23" s="12"/>
      <c r="D23" s="12"/>
      <c r="E23" s="12"/>
      <c r="F23" s="13"/>
      <c r="G23" s="17"/>
      <c r="H23" s="126"/>
      <c r="I23" s="20"/>
      <c r="J23" s="12"/>
      <c r="K23" s="12"/>
      <c r="L23" s="12"/>
      <c r="M23" s="13"/>
      <c r="N23" s="17"/>
      <c r="O23" s="126"/>
      <c r="P23" s="20"/>
      <c r="Q23" s="12"/>
      <c r="R23" s="12"/>
      <c r="S23" s="12"/>
      <c r="T23" s="13"/>
      <c r="U23" s="17"/>
      <c r="V23" s="126"/>
      <c r="W23" s="20"/>
      <c r="X23" s="12"/>
      <c r="Y23" s="12"/>
      <c r="Z23" s="12"/>
      <c r="AA23" s="13"/>
      <c r="AB23" s="17"/>
      <c r="AC23" s="126"/>
      <c r="AD23" s="20"/>
      <c r="AE23" s="12"/>
      <c r="AF23" s="12"/>
      <c r="AG23" s="12"/>
      <c r="AH23" s="13"/>
      <c r="AI23" s="17"/>
      <c r="AJ23" s="126"/>
      <c r="AK23" s="20"/>
      <c r="AL23" s="12"/>
      <c r="AM23" s="12"/>
      <c r="AN23" s="12"/>
      <c r="AO23" s="13"/>
    </row>
    <row r="24" spans="1:41" x14ac:dyDescent="0.2">
      <c r="A24" s="125"/>
      <c r="B24" s="20"/>
      <c r="C24" s="12"/>
      <c r="D24" s="12"/>
      <c r="E24" s="12"/>
      <c r="F24" s="13"/>
      <c r="G24" s="17"/>
      <c r="H24" s="125"/>
      <c r="I24" s="20"/>
      <c r="J24" s="12"/>
      <c r="K24" s="12"/>
      <c r="L24" s="12"/>
      <c r="M24" s="13"/>
      <c r="N24" s="17"/>
      <c r="O24" s="125"/>
      <c r="P24" s="20"/>
      <c r="Q24" s="12"/>
      <c r="R24" s="12"/>
      <c r="S24" s="12"/>
      <c r="T24" s="13"/>
      <c r="U24" s="17"/>
      <c r="V24" s="125"/>
      <c r="W24" s="20"/>
      <c r="X24" s="12"/>
      <c r="Y24" s="12"/>
      <c r="Z24" s="12"/>
      <c r="AA24" s="13"/>
      <c r="AB24" s="17"/>
      <c r="AC24" s="125"/>
      <c r="AD24" s="20"/>
      <c r="AE24" s="12"/>
      <c r="AF24" s="12"/>
      <c r="AG24" s="12"/>
      <c r="AH24" s="13"/>
      <c r="AI24" s="17"/>
      <c r="AJ24" s="125"/>
      <c r="AK24" s="20"/>
      <c r="AL24" s="12"/>
      <c r="AM24" s="12"/>
      <c r="AN24" s="12"/>
      <c r="AO24" s="13"/>
    </row>
    <row r="25" spans="1:41" x14ac:dyDescent="0.2">
      <c r="A25" s="126"/>
      <c r="B25" s="20"/>
      <c r="C25" s="12"/>
      <c r="D25" s="12"/>
      <c r="E25" s="12"/>
      <c r="F25" s="13"/>
      <c r="G25" s="17"/>
      <c r="H25" s="126"/>
      <c r="I25" s="20"/>
      <c r="J25" s="12"/>
      <c r="K25" s="12"/>
      <c r="L25" s="12"/>
      <c r="M25" s="13"/>
      <c r="N25" s="17"/>
      <c r="O25" s="126"/>
      <c r="P25" s="20"/>
      <c r="Q25" s="12"/>
      <c r="R25" s="12"/>
      <c r="S25" s="12"/>
      <c r="T25" s="13"/>
      <c r="U25" s="17"/>
      <c r="V25" s="126"/>
      <c r="W25" s="20"/>
      <c r="X25" s="12"/>
      <c r="Y25" s="12"/>
      <c r="Z25" s="12"/>
      <c r="AA25" s="13"/>
      <c r="AB25" s="17"/>
      <c r="AC25" s="126"/>
      <c r="AD25" s="20"/>
      <c r="AE25" s="12"/>
      <c r="AF25" s="12"/>
      <c r="AG25" s="12"/>
      <c r="AH25" s="13"/>
      <c r="AI25" s="17"/>
      <c r="AJ25" s="126"/>
      <c r="AK25" s="20"/>
      <c r="AL25" s="12"/>
      <c r="AM25" s="12"/>
      <c r="AN25" s="12"/>
      <c r="AO25" s="13"/>
    </row>
    <row r="26" spans="1:41" x14ac:dyDescent="0.2">
      <c r="A26" s="125"/>
      <c r="B26" s="20"/>
      <c r="C26" s="12"/>
      <c r="D26" s="12"/>
      <c r="E26" s="12"/>
      <c r="F26" s="13"/>
      <c r="G26" s="17"/>
      <c r="H26" s="125"/>
      <c r="I26" s="20"/>
      <c r="J26" s="12"/>
      <c r="K26" s="12"/>
      <c r="L26" s="12"/>
      <c r="M26" s="13"/>
      <c r="N26" s="17"/>
      <c r="O26" s="125"/>
      <c r="P26" s="20"/>
      <c r="Q26" s="12"/>
      <c r="R26" s="12"/>
      <c r="S26" s="12"/>
      <c r="T26" s="13"/>
      <c r="U26" s="17"/>
      <c r="V26" s="125"/>
      <c r="W26" s="20"/>
      <c r="X26" s="12"/>
      <c r="Y26" s="12"/>
      <c r="Z26" s="12"/>
      <c r="AA26" s="13"/>
      <c r="AB26" s="17"/>
      <c r="AC26" s="125"/>
      <c r="AD26" s="20"/>
      <c r="AE26" s="12"/>
      <c r="AF26" s="12"/>
      <c r="AG26" s="12"/>
      <c r="AH26" s="13"/>
      <c r="AI26" s="17"/>
      <c r="AJ26" s="125"/>
      <c r="AK26" s="20"/>
      <c r="AL26" s="12"/>
      <c r="AM26" s="12"/>
      <c r="AN26" s="12"/>
      <c r="AO26" s="13"/>
    </row>
    <row r="27" spans="1:41" x14ac:dyDescent="0.2">
      <c r="A27" s="126"/>
      <c r="B27" s="20"/>
      <c r="C27" s="12"/>
      <c r="D27" s="12"/>
      <c r="E27" s="12"/>
      <c r="F27" s="13"/>
      <c r="G27" s="17"/>
      <c r="H27" s="126"/>
      <c r="I27" s="20"/>
      <c r="J27" s="12"/>
      <c r="K27" s="12"/>
      <c r="L27" s="12"/>
      <c r="M27" s="13"/>
      <c r="N27" s="17"/>
      <c r="O27" s="126"/>
      <c r="P27" s="20"/>
      <c r="Q27" s="12"/>
      <c r="R27" s="12"/>
      <c r="S27" s="12"/>
      <c r="T27" s="13"/>
      <c r="U27" s="17"/>
      <c r="V27" s="126"/>
      <c r="W27" s="20"/>
      <c r="X27" s="12"/>
      <c r="Y27" s="12"/>
      <c r="Z27" s="12"/>
      <c r="AA27" s="13"/>
      <c r="AB27" s="17"/>
      <c r="AC27" s="126"/>
      <c r="AD27" s="20"/>
      <c r="AE27" s="12"/>
      <c r="AF27" s="12"/>
      <c r="AG27" s="12"/>
      <c r="AH27" s="13"/>
      <c r="AI27" s="17"/>
      <c r="AJ27" s="126"/>
      <c r="AK27" s="20"/>
      <c r="AL27" s="12"/>
      <c r="AM27" s="12"/>
      <c r="AN27" s="12"/>
      <c r="AO27" s="13"/>
    </row>
    <row r="28" spans="1:41" x14ac:dyDescent="0.2">
      <c r="A28" s="125"/>
      <c r="B28" s="20"/>
      <c r="C28" s="12"/>
      <c r="D28" s="12"/>
      <c r="E28" s="12"/>
      <c r="F28" s="13"/>
      <c r="G28" s="17"/>
      <c r="H28" s="125"/>
      <c r="I28" s="20"/>
      <c r="J28" s="12"/>
      <c r="K28" s="12"/>
      <c r="L28" s="12"/>
      <c r="M28" s="13"/>
      <c r="N28" s="17"/>
      <c r="O28" s="125"/>
      <c r="P28" s="20"/>
      <c r="Q28" s="12"/>
      <c r="R28" s="12"/>
      <c r="S28" s="12"/>
      <c r="T28" s="13"/>
      <c r="U28" s="17"/>
      <c r="V28" s="125"/>
      <c r="W28" s="20"/>
      <c r="X28" s="12"/>
      <c r="Y28" s="12"/>
      <c r="Z28" s="12"/>
      <c r="AA28" s="13"/>
      <c r="AB28" s="17"/>
      <c r="AC28" s="125"/>
      <c r="AD28" s="20"/>
      <c r="AE28" s="12"/>
      <c r="AF28" s="12"/>
      <c r="AG28" s="12"/>
      <c r="AH28" s="13"/>
      <c r="AI28" s="17"/>
      <c r="AJ28" s="125"/>
      <c r="AK28" s="20"/>
      <c r="AL28" s="12"/>
      <c r="AM28" s="12"/>
      <c r="AN28" s="12"/>
      <c r="AO28" s="13"/>
    </row>
    <row r="29" spans="1:41" ht="13.5" thickBot="1" x14ac:dyDescent="0.25">
      <c r="A29" s="126"/>
      <c r="B29" s="25"/>
      <c r="C29" s="26"/>
      <c r="D29" s="26"/>
      <c r="E29" s="26"/>
      <c r="F29" s="27"/>
      <c r="G29" s="17"/>
      <c r="H29" s="126"/>
      <c r="I29" s="25"/>
      <c r="J29" s="26"/>
      <c r="K29" s="26"/>
      <c r="L29" s="26"/>
      <c r="M29" s="27"/>
      <c r="N29" s="17"/>
      <c r="O29" s="126"/>
      <c r="P29" s="25"/>
      <c r="Q29" s="26"/>
      <c r="R29" s="26"/>
      <c r="S29" s="26"/>
      <c r="T29" s="27"/>
      <c r="U29" s="17"/>
      <c r="V29" s="126"/>
      <c r="W29" s="25"/>
      <c r="X29" s="26"/>
      <c r="Y29" s="26"/>
      <c r="Z29" s="26"/>
      <c r="AA29" s="27"/>
      <c r="AB29" s="17"/>
      <c r="AC29" s="126"/>
      <c r="AD29" s="25"/>
      <c r="AE29" s="26"/>
      <c r="AF29" s="26"/>
      <c r="AG29" s="26"/>
      <c r="AH29" s="27"/>
      <c r="AI29" s="17"/>
      <c r="AJ29" s="126"/>
      <c r="AK29" s="25"/>
      <c r="AL29" s="26"/>
      <c r="AM29" s="26"/>
      <c r="AN29" s="26"/>
      <c r="AO29" s="27"/>
    </row>
    <row r="30" spans="1:41" ht="14.25" thickTop="1" thickBot="1" x14ac:dyDescent="0.25">
      <c r="A30" s="16" t="s">
        <v>9</v>
      </c>
      <c r="B30" s="14">
        <f>SUM(B6:B29)</f>
        <v>4</v>
      </c>
      <c r="C30" s="14">
        <f>SUM(C6:C29)</f>
        <v>8</v>
      </c>
      <c r="D30" s="14">
        <f>SUM(D6:D29)</f>
        <v>9</v>
      </c>
      <c r="E30" s="14">
        <f>SUM(E6:E29)</f>
        <v>25</v>
      </c>
      <c r="F30" s="14">
        <f>SUM(F6:F29)</f>
        <v>38</v>
      </c>
      <c r="G30" s="17"/>
      <c r="H30" s="16" t="s">
        <v>9</v>
      </c>
      <c r="I30" s="14">
        <f>SUM(I6:I29)</f>
        <v>2</v>
      </c>
      <c r="J30" s="14">
        <f>SUM(J6:J29)</f>
        <v>3</v>
      </c>
      <c r="K30" s="14">
        <f>SUM(K6:K29)</f>
        <v>6</v>
      </c>
      <c r="L30" s="14">
        <f>SUM(L6:L29)</f>
        <v>11</v>
      </c>
      <c r="M30" s="14">
        <f>SUM(M6:M29)</f>
        <v>18</v>
      </c>
      <c r="N30" s="17"/>
      <c r="O30" s="16" t="s">
        <v>9</v>
      </c>
      <c r="P30" s="14">
        <f>SUM(P6:P29)</f>
        <v>6</v>
      </c>
      <c r="Q30" s="14">
        <f>SUM(Q6:Q29)</f>
        <v>7</v>
      </c>
      <c r="R30" s="14">
        <f>SUM(R6:R29)</f>
        <v>8</v>
      </c>
      <c r="S30" s="14">
        <f>SUM(S6:S29)</f>
        <v>20</v>
      </c>
      <c r="T30" s="14">
        <f>SUM(T6:T29)</f>
        <v>23</v>
      </c>
      <c r="U30" s="17"/>
      <c r="V30" s="16" t="s">
        <v>9</v>
      </c>
      <c r="W30" s="14">
        <f>SUM(W6:W29)</f>
        <v>11</v>
      </c>
      <c r="X30" s="14">
        <f>SUM(X6:X29)</f>
        <v>5</v>
      </c>
      <c r="Y30" s="14">
        <f>SUM(Y6:Y29)</f>
        <v>5</v>
      </c>
      <c r="Z30" s="14">
        <f>SUM(Z6:Z29)</f>
        <v>44</v>
      </c>
      <c r="AA30" s="14">
        <f>SUM(AA6:AA29)</f>
        <v>30</v>
      </c>
      <c r="AB30" s="17"/>
      <c r="AC30" s="16" t="s">
        <v>9</v>
      </c>
      <c r="AD30" s="14">
        <f>SUM(AD6:AD29)</f>
        <v>5</v>
      </c>
      <c r="AE30" s="14">
        <f>SUM(AE6:AE29)</f>
        <v>6</v>
      </c>
      <c r="AF30" s="14">
        <f>SUM(AF6:AF29)</f>
        <v>10</v>
      </c>
      <c r="AG30" s="14">
        <f>SUM(AG6:AG29)</f>
        <v>20</v>
      </c>
      <c r="AH30" s="14">
        <f>SUM(AH6:AH29)</f>
        <v>29</v>
      </c>
      <c r="AI30" s="17"/>
      <c r="AJ30" s="16" t="s">
        <v>9</v>
      </c>
      <c r="AK30" s="14">
        <f>SUM(AK6:AK29)</f>
        <v>9</v>
      </c>
      <c r="AL30" s="14">
        <f>SUM(AL6:AL29)</f>
        <v>6</v>
      </c>
      <c r="AM30" s="14">
        <f>SUM(AM6:AM29)</f>
        <v>6</v>
      </c>
      <c r="AN30" s="14">
        <f>SUM(AN6:AN29)</f>
        <v>27</v>
      </c>
      <c r="AO30" s="14">
        <f>SUM(AO6:AO29)</f>
        <v>28</v>
      </c>
    </row>
    <row r="31" spans="1:41" ht="14.25" thickTop="1" thickBot="1" x14ac:dyDescent="0.25">
      <c r="A31" s="28"/>
      <c r="B31" s="29"/>
      <c r="C31" s="29"/>
      <c r="D31" s="29"/>
      <c r="E31" s="29"/>
      <c r="F31" s="29"/>
      <c r="G31" s="17"/>
      <c r="H31" s="21"/>
      <c r="I31" s="22"/>
      <c r="J31" s="22"/>
      <c r="K31" s="22"/>
      <c r="L31" s="22"/>
      <c r="M31" s="22"/>
      <c r="N31" s="17"/>
      <c r="O31" s="21"/>
      <c r="P31" s="22"/>
      <c r="Q31" s="22"/>
      <c r="R31" s="22"/>
      <c r="S31" s="22"/>
      <c r="T31" s="22"/>
      <c r="U31" s="17"/>
      <c r="V31" s="21"/>
      <c r="W31" s="22"/>
      <c r="X31" s="22"/>
      <c r="Y31" s="22"/>
      <c r="Z31" s="22"/>
      <c r="AA31" s="22"/>
      <c r="AB31" s="17"/>
      <c r="AC31" s="21"/>
      <c r="AD31" s="22"/>
      <c r="AE31" s="22"/>
      <c r="AF31" s="22"/>
      <c r="AG31" s="22"/>
      <c r="AH31" s="22"/>
      <c r="AI31" s="17"/>
      <c r="AJ31" s="21"/>
      <c r="AK31" s="22"/>
      <c r="AL31" s="22"/>
      <c r="AM31" s="22"/>
      <c r="AN31" s="22"/>
      <c r="AO31" s="22"/>
    </row>
    <row r="32" spans="1:41" s="33" customFormat="1" ht="18" customHeight="1" thickTop="1" thickBot="1" x14ac:dyDescent="0.35">
      <c r="A32" s="122" t="str">
        <f>Pontuação!A16</f>
        <v>Fluminense</v>
      </c>
      <c r="B32" s="123"/>
      <c r="C32" s="123"/>
      <c r="D32" s="123"/>
      <c r="E32" s="123"/>
      <c r="F32" s="124"/>
      <c r="G32" s="32"/>
      <c r="H32" s="122" t="str">
        <f>Pontuação!A18</f>
        <v>Grêmio</v>
      </c>
      <c r="I32" s="123"/>
      <c r="J32" s="123"/>
      <c r="K32" s="123"/>
      <c r="L32" s="123"/>
      <c r="M32" s="124"/>
      <c r="N32" s="32"/>
      <c r="O32" s="122" t="str">
        <f>Pontuação!A20</f>
        <v xml:space="preserve">River Plate </v>
      </c>
      <c r="P32" s="123"/>
      <c r="Q32" s="123"/>
      <c r="R32" s="123"/>
      <c r="S32" s="123"/>
      <c r="T32" s="124"/>
      <c r="U32" s="32"/>
      <c r="V32" s="122" t="str">
        <f>Pontuação!A22</f>
        <v>San Lorenzo</v>
      </c>
      <c r="W32" s="123"/>
      <c r="X32" s="123"/>
      <c r="Y32" s="123"/>
      <c r="Z32" s="123"/>
      <c r="AA32" s="124"/>
      <c r="AB32" s="32"/>
      <c r="AC32" s="122" t="str">
        <f>Pontuação!A24</f>
        <v>Santos</v>
      </c>
      <c r="AD32" s="123"/>
      <c r="AE32" s="123"/>
      <c r="AF32" s="123"/>
      <c r="AG32" s="123"/>
      <c r="AH32" s="124"/>
      <c r="AI32" s="32"/>
      <c r="AJ32" s="122" t="str">
        <f>Pontuação!A26</f>
        <v>Vasco</v>
      </c>
      <c r="AK32" s="123"/>
      <c r="AL32" s="123"/>
      <c r="AM32" s="123"/>
      <c r="AN32" s="123"/>
      <c r="AO32" s="124"/>
    </row>
    <row r="33" spans="1:41" ht="17.25" thickTop="1" thickBot="1" x14ac:dyDescent="0.25">
      <c r="A33" s="19"/>
      <c r="B33" s="15" t="s">
        <v>2</v>
      </c>
      <c r="C33" s="15" t="s">
        <v>3</v>
      </c>
      <c r="D33" s="15" t="s">
        <v>4</v>
      </c>
      <c r="E33" s="15" t="s">
        <v>5</v>
      </c>
      <c r="F33" s="15" t="s">
        <v>6</v>
      </c>
      <c r="G33" s="17"/>
      <c r="H33" s="19"/>
      <c r="I33" s="15" t="s">
        <v>2</v>
      </c>
      <c r="J33" s="15" t="s">
        <v>3</v>
      </c>
      <c r="K33" s="15" t="s">
        <v>4</v>
      </c>
      <c r="L33" s="15" t="s">
        <v>5</v>
      </c>
      <c r="M33" s="15" t="s">
        <v>6</v>
      </c>
      <c r="N33" s="17"/>
      <c r="O33" s="19"/>
      <c r="P33" s="8" t="s">
        <v>2</v>
      </c>
      <c r="Q33" s="8" t="s">
        <v>3</v>
      </c>
      <c r="R33" s="8" t="s">
        <v>4</v>
      </c>
      <c r="S33" s="8" t="s">
        <v>5</v>
      </c>
      <c r="T33" s="8" t="s">
        <v>6</v>
      </c>
      <c r="U33" s="17"/>
      <c r="V33" s="19"/>
      <c r="W33" s="8" t="s">
        <v>2</v>
      </c>
      <c r="X33" s="8" t="s">
        <v>3</v>
      </c>
      <c r="Y33" s="8" t="s">
        <v>4</v>
      </c>
      <c r="Z33" s="8" t="s">
        <v>5</v>
      </c>
      <c r="AA33" s="8" t="s">
        <v>6</v>
      </c>
      <c r="AB33" s="17"/>
      <c r="AC33" s="19"/>
      <c r="AD33" s="8" t="s">
        <v>2</v>
      </c>
      <c r="AE33" s="8" t="s">
        <v>3</v>
      </c>
      <c r="AF33" s="8" t="s">
        <v>4</v>
      </c>
      <c r="AG33" s="8" t="s">
        <v>5</v>
      </c>
      <c r="AH33" s="8" t="s">
        <v>6</v>
      </c>
      <c r="AI33" s="17"/>
      <c r="AJ33" s="19"/>
      <c r="AK33" s="8" t="s">
        <v>2</v>
      </c>
      <c r="AL33" s="8" t="s">
        <v>3</v>
      </c>
      <c r="AM33" s="8" t="s">
        <v>4</v>
      </c>
      <c r="AN33" s="8" t="s">
        <v>5</v>
      </c>
      <c r="AO33" s="8" t="s">
        <v>6</v>
      </c>
    </row>
    <row r="34" spans="1:41" ht="13.5" thickTop="1" x14ac:dyDescent="0.2">
      <c r="A34" s="127" t="str">
        <f>$A$6</f>
        <v>FEV</v>
      </c>
      <c r="B34" s="40">
        <v>3</v>
      </c>
      <c r="C34" s="41">
        <v>4</v>
      </c>
      <c r="D34" s="41">
        <v>3</v>
      </c>
      <c r="E34" s="41">
        <v>8</v>
      </c>
      <c r="F34" s="42">
        <v>9</v>
      </c>
      <c r="G34" s="17"/>
      <c r="H34" s="127" t="str">
        <f>$A$6</f>
        <v>FEV</v>
      </c>
      <c r="I34" s="40"/>
      <c r="J34" s="41"/>
      <c r="K34" s="41"/>
      <c r="L34" s="41"/>
      <c r="M34" s="42"/>
      <c r="N34" s="17"/>
      <c r="O34" s="127" t="str">
        <f>$A$6</f>
        <v>FEV</v>
      </c>
      <c r="P34" s="40">
        <v>3</v>
      </c>
      <c r="Q34" s="41">
        <v>3</v>
      </c>
      <c r="R34" s="41">
        <v>4</v>
      </c>
      <c r="S34" s="41">
        <v>11</v>
      </c>
      <c r="T34" s="42">
        <v>12</v>
      </c>
      <c r="U34" s="17"/>
      <c r="V34" s="127" t="str">
        <f>$A$6</f>
        <v>FEV</v>
      </c>
      <c r="W34" s="40">
        <v>2</v>
      </c>
      <c r="X34" s="41">
        <v>4</v>
      </c>
      <c r="Y34" s="41">
        <v>4</v>
      </c>
      <c r="Z34" s="41">
        <v>9</v>
      </c>
      <c r="AA34" s="42">
        <v>12</v>
      </c>
      <c r="AB34" s="17"/>
      <c r="AC34" s="127" t="str">
        <f>$A$6</f>
        <v>FEV</v>
      </c>
      <c r="AD34" s="40">
        <v>5</v>
      </c>
      <c r="AE34" s="41">
        <v>4</v>
      </c>
      <c r="AF34" s="41">
        <v>1</v>
      </c>
      <c r="AG34" s="41">
        <v>21</v>
      </c>
      <c r="AH34" s="42">
        <v>15</v>
      </c>
      <c r="AI34" s="17"/>
      <c r="AJ34" s="127" t="str">
        <f>$A$6</f>
        <v>FEV</v>
      </c>
      <c r="AK34" s="40">
        <v>5</v>
      </c>
      <c r="AL34" s="41">
        <v>4</v>
      </c>
      <c r="AM34" s="41">
        <v>1</v>
      </c>
      <c r="AN34" s="41">
        <v>15</v>
      </c>
      <c r="AO34" s="42">
        <v>9</v>
      </c>
    </row>
    <row r="35" spans="1:41" x14ac:dyDescent="0.2">
      <c r="A35" s="128"/>
      <c r="B35" s="43"/>
      <c r="C35" s="44"/>
      <c r="D35" s="44"/>
      <c r="E35" s="44"/>
      <c r="F35" s="45"/>
      <c r="G35" s="17"/>
      <c r="H35" s="128"/>
      <c r="I35" s="43"/>
      <c r="J35" s="44"/>
      <c r="K35" s="44"/>
      <c r="L35" s="44"/>
      <c r="M35" s="45"/>
      <c r="N35" s="17"/>
      <c r="O35" s="128"/>
      <c r="P35" s="43"/>
      <c r="Q35" s="44"/>
      <c r="R35" s="44"/>
      <c r="S35" s="44"/>
      <c r="T35" s="45"/>
      <c r="U35" s="17"/>
      <c r="V35" s="128"/>
      <c r="W35" s="43"/>
      <c r="X35" s="44"/>
      <c r="Y35" s="44"/>
      <c r="Z35" s="44"/>
      <c r="AA35" s="45"/>
      <c r="AB35" s="17"/>
      <c r="AC35" s="128"/>
      <c r="AD35" s="43"/>
      <c r="AE35" s="44"/>
      <c r="AF35" s="44"/>
      <c r="AG35" s="44"/>
      <c r="AH35" s="45"/>
      <c r="AI35" s="17"/>
      <c r="AJ35" s="128"/>
      <c r="AK35" s="43"/>
      <c r="AL35" s="44"/>
      <c r="AM35" s="44"/>
      <c r="AN35" s="44"/>
      <c r="AO35" s="45"/>
    </row>
    <row r="36" spans="1:41" x14ac:dyDescent="0.2">
      <c r="A36" s="129" t="str">
        <f>$A$8</f>
        <v>MAR</v>
      </c>
      <c r="B36" s="43">
        <v>6</v>
      </c>
      <c r="C36" s="44">
        <v>2</v>
      </c>
      <c r="D36" s="44">
        <v>3</v>
      </c>
      <c r="E36" s="44">
        <v>20</v>
      </c>
      <c r="F36" s="45">
        <v>12</v>
      </c>
      <c r="G36" s="17"/>
      <c r="H36" s="129" t="str">
        <f>$A$8</f>
        <v>MAR</v>
      </c>
      <c r="I36" s="43">
        <v>5</v>
      </c>
      <c r="J36" s="44">
        <v>0</v>
      </c>
      <c r="K36" s="44">
        <v>6</v>
      </c>
      <c r="L36" s="44">
        <v>16</v>
      </c>
      <c r="M36" s="45">
        <v>19</v>
      </c>
      <c r="N36" s="17"/>
      <c r="O36" s="129" t="str">
        <f>$A$8</f>
        <v>MAR</v>
      </c>
      <c r="P36" s="43">
        <v>6</v>
      </c>
      <c r="Q36" s="44">
        <v>1</v>
      </c>
      <c r="R36" s="44">
        <v>4</v>
      </c>
      <c r="S36" s="44">
        <v>15</v>
      </c>
      <c r="T36" s="45">
        <v>9</v>
      </c>
      <c r="U36" s="17"/>
      <c r="V36" s="129" t="str">
        <f>$A$8</f>
        <v>MAR</v>
      </c>
      <c r="W36" s="43">
        <v>6</v>
      </c>
      <c r="X36" s="44">
        <v>2</v>
      </c>
      <c r="Y36" s="44">
        <v>3</v>
      </c>
      <c r="Z36" s="44">
        <v>19</v>
      </c>
      <c r="AA36" s="45">
        <v>16</v>
      </c>
      <c r="AB36" s="17"/>
      <c r="AC36" s="129" t="str">
        <f>$A$8</f>
        <v>MAR</v>
      </c>
      <c r="AD36" s="43">
        <v>5</v>
      </c>
      <c r="AE36" s="44">
        <v>0</v>
      </c>
      <c r="AF36" s="44">
        <v>6</v>
      </c>
      <c r="AG36" s="44">
        <v>27</v>
      </c>
      <c r="AH36" s="45">
        <v>25</v>
      </c>
      <c r="AI36" s="17"/>
      <c r="AJ36" s="129" t="str">
        <f>$A$8</f>
        <v>MAR</v>
      </c>
      <c r="AK36" s="43">
        <v>7</v>
      </c>
      <c r="AL36" s="44">
        <v>3</v>
      </c>
      <c r="AM36" s="44">
        <v>1</v>
      </c>
      <c r="AN36" s="44">
        <v>19</v>
      </c>
      <c r="AO36" s="45">
        <v>13</v>
      </c>
    </row>
    <row r="37" spans="1:41" x14ac:dyDescent="0.2">
      <c r="A37" s="128"/>
      <c r="B37" s="43"/>
      <c r="C37" s="44"/>
      <c r="D37" s="44"/>
      <c r="E37" s="44"/>
      <c r="F37" s="45"/>
      <c r="G37" s="17"/>
      <c r="H37" s="128"/>
      <c r="I37" s="43"/>
      <c r="J37" s="44"/>
      <c r="K37" s="44"/>
      <c r="L37" s="44"/>
      <c r="M37" s="45"/>
      <c r="N37" s="17"/>
      <c r="O37" s="128"/>
      <c r="P37" s="43"/>
      <c r="Q37" s="44"/>
      <c r="R37" s="44"/>
      <c r="S37" s="44"/>
      <c r="T37" s="45"/>
      <c r="U37" s="17"/>
      <c r="V37" s="128"/>
      <c r="W37" s="43"/>
      <c r="X37" s="44"/>
      <c r="Y37" s="44"/>
      <c r="Z37" s="44"/>
      <c r="AA37" s="45"/>
      <c r="AB37" s="17"/>
      <c r="AC37" s="128"/>
      <c r="AD37" s="43"/>
      <c r="AE37" s="44"/>
      <c r="AF37" s="44"/>
      <c r="AG37" s="44"/>
      <c r="AH37" s="45"/>
      <c r="AI37" s="17"/>
      <c r="AJ37" s="128"/>
      <c r="AK37" s="43"/>
      <c r="AL37" s="44"/>
      <c r="AM37" s="44"/>
      <c r="AN37" s="44"/>
      <c r="AO37" s="45"/>
    </row>
    <row r="38" spans="1:41" x14ac:dyDescent="0.2">
      <c r="A38" s="129" t="str">
        <f>$A$10</f>
        <v>MAI</v>
      </c>
      <c r="B38" s="20"/>
      <c r="C38" s="12"/>
      <c r="D38" s="12"/>
      <c r="E38" s="12"/>
      <c r="F38" s="13"/>
      <c r="G38" s="17"/>
      <c r="H38" s="129" t="str">
        <f>$A$10</f>
        <v>MAI</v>
      </c>
      <c r="I38" s="20"/>
      <c r="J38" s="12"/>
      <c r="K38" s="12"/>
      <c r="L38" s="12"/>
      <c r="M38" s="13"/>
      <c r="N38" s="17"/>
      <c r="O38" s="129" t="str">
        <f>$A$10</f>
        <v>MAI</v>
      </c>
      <c r="P38" s="20"/>
      <c r="Q38" s="12"/>
      <c r="R38" s="12"/>
      <c r="S38" s="12"/>
      <c r="T38" s="13"/>
      <c r="U38" s="17"/>
      <c r="V38" s="129" t="str">
        <f>$A$10</f>
        <v>MAI</v>
      </c>
      <c r="W38" s="20"/>
      <c r="X38" s="12"/>
      <c r="Y38" s="12"/>
      <c r="Z38" s="12"/>
      <c r="AA38" s="13"/>
      <c r="AB38" s="17"/>
      <c r="AC38" s="129" t="str">
        <f>$A$10</f>
        <v>MAI</v>
      </c>
      <c r="AD38" s="20"/>
      <c r="AE38" s="12"/>
      <c r="AF38" s="12"/>
      <c r="AG38" s="12"/>
      <c r="AH38" s="13"/>
      <c r="AI38" s="17"/>
      <c r="AJ38" s="129" t="str">
        <f>$A$10</f>
        <v>MAI</v>
      </c>
      <c r="AK38" s="20"/>
      <c r="AL38" s="12"/>
      <c r="AM38" s="12"/>
      <c r="AN38" s="12"/>
      <c r="AO38" s="13"/>
    </row>
    <row r="39" spans="1:41" x14ac:dyDescent="0.2">
      <c r="A39" s="128"/>
      <c r="B39" s="20"/>
      <c r="C39" s="12"/>
      <c r="D39" s="12"/>
      <c r="E39" s="12"/>
      <c r="F39" s="13"/>
      <c r="G39" s="17"/>
      <c r="H39" s="128"/>
      <c r="I39" s="20"/>
      <c r="J39" s="12"/>
      <c r="K39" s="12"/>
      <c r="L39" s="12"/>
      <c r="M39" s="13"/>
      <c r="N39" s="17"/>
      <c r="O39" s="128"/>
      <c r="P39" s="20"/>
      <c r="Q39" s="12"/>
      <c r="R39" s="12"/>
      <c r="S39" s="12"/>
      <c r="T39" s="13"/>
      <c r="U39" s="17"/>
      <c r="V39" s="128"/>
      <c r="W39" s="20"/>
      <c r="X39" s="12"/>
      <c r="Y39" s="12"/>
      <c r="Z39" s="12"/>
      <c r="AA39" s="13"/>
      <c r="AB39" s="17"/>
      <c r="AC39" s="128"/>
      <c r="AD39" s="20"/>
      <c r="AE39" s="12"/>
      <c r="AF39" s="12"/>
      <c r="AG39" s="12"/>
      <c r="AH39" s="13"/>
      <c r="AI39" s="17"/>
      <c r="AJ39" s="128"/>
      <c r="AK39" s="20"/>
      <c r="AL39" s="12"/>
      <c r="AM39" s="12"/>
      <c r="AN39" s="12"/>
      <c r="AO39" s="13"/>
    </row>
    <row r="40" spans="1:41" x14ac:dyDescent="0.2">
      <c r="A40" s="129" t="str">
        <f>$A$12</f>
        <v>JUL</v>
      </c>
      <c r="B40" s="20"/>
      <c r="C40" s="12"/>
      <c r="D40" s="12"/>
      <c r="E40" s="12"/>
      <c r="F40" s="13"/>
      <c r="G40" s="17"/>
      <c r="H40" s="129" t="str">
        <f>$A$12</f>
        <v>JUL</v>
      </c>
      <c r="I40" s="20"/>
      <c r="J40" s="12"/>
      <c r="K40" s="12"/>
      <c r="L40" s="12"/>
      <c r="M40" s="13"/>
      <c r="N40" s="17"/>
      <c r="O40" s="129" t="str">
        <f>$A$12</f>
        <v>JUL</v>
      </c>
      <c r="P40" s="20"/>
      <c r="Q40" s="12"/>
      <c r="R40" s="12"/>
      <c r="S40" s="12"/>
      <c r="T40" s="13"/>
      <c r="U40" s="17"/>
      <c r="V40" s="129" t="str">
        <f>$A$12</f>
        <v>JUL</v>
      </c>
      <c r="W40" s="20"/>
      <c r="X40" s="12"/>
      <c r="Y40" s="12"/>
      <c r="Z40" s="12"/>
      <c r="AA40" s="13"/>
      <c r="AB40" s="17"/>
      <c r="AC40" s="129" t="str">
        <f>$A$12</f>
        <v>JUL</v>
      </c>
      <c r="AD40" s="20"/>
      <c r="AE40" s="12"/>
      <c r="AF40" s="12"/>
      <c r="AG40" s="12"/>
      <c r="AH40" s="13"/>
      <c r="AI40" s="17"/>
      <c r="AJ40" s="129" t="str">
        <f>$A$12</f>
        <v>JUL</v>
      </c>
      <c r="AK40" s="20"/>
      <c r="AL40" s="12"/>
      <c r="AM40" s="12"/>
      <c r="AN40" s="12"/>
      <c r="AO40" s="13"/>
    </row>
    <row r="41" spans="1:41" x14ac:dyDescent="0.2">
      <c r="A41" s="128"/>
      <c r="B41" s="20"/>
      <c r="C41" s="12"/>
      <c r="D41" s="12"/>
      <c r="E41" s="12"/>
      <c r="F41" s="13"/>
      <c r="G41" s="17"/>
      <c r="H41" s="128"/>
      <c r="I41" s="20"/>
      <c r="J41" s="12"/>
      <c r="K41" s="12"/>
      <c r="L41" s="12"/>
      <c r="M41" s="13"/>
      <c r="N41" s="17"/>
      <c r="O41" s="128"/>
      <c r="P41" s="20"/>
      <c r="Q41" s="12"/>
      <c r="R41" s="12"/>
      <c r="S41" s="12"/>
      <c r="T41" s="13"/>
      <c r="U41" s="17"/>
      <c r="V41" s="128"/>
      <c r="W41" s="20"/>
      <c r="X41" s="12"/>
      <c r="Y41" s="12"/>
      <c r="Z41" s="12"/>
      <c r="AA41" s="13"/>
      <c r="AB41" s="17"/>
      <c r="AC41" s="128"/>
      <c r="AD41" s="20"/>
      <c r="AE41" s="12"/>
      <c r="AF41" s="12"/>
      <c r="AG41" s="12"/>
      <c r="AH41" s="13"/>
      <c r="AI41" s="17"/>
      <c r="AJ41" s="128"/>
      <c r="AK41" s="20"/>
      <c r="AL41" s="12"/>
      <c r="AM41" s="12"/>
      <c r="AN41" s="12"/>
      <c r="AO41" s="13"/>
    </row>
    <row r="42" spans="1:41" x14ac:dyDescent="0.2">
      <c r="A42" s="129" t="str">
        <f>$A$14</f>
        <v>SET</v>
      </c>
      <c r="B42" s="20"/>
      <c r="C42" s="12"/>
      <c r="D42" s="12"/>
      <c r="E42" s="12"/>
      <c r="F42" s="13"/>
      <c r="G42" s="17"/>
      <c r="H42" s="129" t="str">
        <f>$A$14</f>
        <v>SET</v>
      </c>
      <c r="I42" s="20"/>
      <c r="J42" s="12"/>
      <c r="K42" s="12"/>
      <c r="L42" s="12"/>
      <c r="M42" s="13"/>
      <c r="N42" s="17"/>
      <c r="O42" s="129" t="str">
        <f>$A$14</f>
        <v>SET</v>
      </c>
      <c r="P42" s="20"/>
      <c r="Q42" s="12"/>
      <c r="R42" s="12"/>
      <c r="S42" s="12"/>
      <c r="T42" s="13"/>
      <c r="U42" s="17"/>
      <c r="V42" s="129" t="str">
        <f>$A$14</f>
        <v>SET</v>
      </c>
      <c r="W42" s="20"/>
      <c r="X42" s="12"/>
      <c r="Y42" s="12"/>
      <c r="Z42" s="12"/>
      <c r="AA42" s="13"/>
      <c r="AB42" s="17"/>
      <c r="AC42" s="129" t="str">
        <f>$A$14</f>
        <v>SET</v>
      </c>
      <c r="AD42" s="20"/>
      <c r="AE42" s="12"/>
      <c r="AF42" s="12"/>
      <c r="AG42" s="12"/>
      <c r="AH42" s="13"/>
      <c r="AI42" s="17"/>
      <c r="AJ42" s="129" t="str">
        <f>$A$14</f>
        <v>SET</v>
      </c>
      <c r="AK42" s="20"/>
      <c r="AL42" s="12"/>
      <c r="AM42" s="12"/>
      <c r="AN42" s="12"/>
      <c r="AO42" s="13"/>
    </row>
    <row r="43" spans="1:41" x14ac:dyDescent="0.2">
      <c r="A43" s="128"/>
      <c r="B43" s="20"/>
      <c r="C43" s="12"/>
      <c r="D43" s="12"/>
      <c r="E43" s="12"/>
      <c r="F43" s="13"/>
      <c r="G43" s="17"/>
      <c r="H43" s="128"/>
      <c r="I43" s="20"/>
      <c r="J43" s="12"/>
      <c r="K43" s="12"/>
      <c r="L43" s="12"/>
      <c r="M43" s="13"/>
      <c r="N43" s="17"/>
      <c r="O43" s="128"/>
      <c r="P43" s="20"/>
      <c r="Q43" s="12"/>
      <c r="R43" s="12"/>
      <c r="S43" s="12"/>
      <c r="T43" s="13"/>
      <c r="U43" s="17"/>
      <c r="V43" s="128"/>
      <c r="W43" s="20"/>
      <c r="X43" s="12"/>
      <c r="Y43" s="12"/>
      <c r="Z43" s="12"/>
      <c r="AA43" s="13"/>
      <c r="AB43" s="17"/>
      <c r="AC43" s="128"/>
      <c r="AD43" s="20"/>
      <c r="AE43" s="12"/>
      <c r="AF43" s="12"/>
      <c r="AG43" s="12"/>
      <c r="AH43" s="13"/>
      <c r="AI43" s="17"/>
      <c r="AJ43" s="128"/>
      <c r="AK43" s="20"/>
      <c r="AL43" s="12"/>
      <c r="AM43" s="12"/>
      <c r="AN43" s="12"/>
      <c r="AO43" s="13"/>
    </row>
    <row r="44" spans="1:41" x14ac:dyDescent="0.2">
      <c r="A44" s="129" t="str">
        <f>$A$16</f>
        <v>NOV</v>
      </c>
      <c r="B44" s="20"/>
      <c r="C44" s="12"/>
      <c r="D44" s="12"/>
      <c r="E44" s="12"/>
      <c r="F44" s="13"/>
      <c r="G44" s="17"/>
      <c r="H44" s="129" t="str">
        <f>$A$16</f>
        <v>NOV</v>
      </c>
      <c r="I44" s="20"/>
      <c r="J44" s="12"/>
      <c r="K44" s="12"/>
      <c r="L44" s="12"/>
      <c r="M44" s="13"/>
      <c r="N44" s="17"/>
      <c r="O44" s="129" t="str">
        <f>$A$16</f>
        <v>NOV</v>
      </c>
      <c r="P44" s="20"/>
      <c r="Q44" s="12"/>
      <c r="R44" s="12"/>
      <c r="S44" s="12"/>
      <c r="T44" s="13"/>
      <c r="U44" s="17"/>
      <c r="V44" s="129" t="str">
        <f>$A$16</f>
        <v>NOV</v>
      </c>
      <c r="W44" s="20"/>
      <c r="X44" s="12"/>
      <c r="Y44" s="12"/>
      <c r="Z44" s="12"/>
      <c r="AA44" s="13"/>
      <c r="AB44" s="17"/>
      <c r="AC44" s="129" t="str">
        <f>$A$16</f>
        <v>NOV</v>
      </c>
      <c r="AD44" s="20"/>
      <c r="AE44" s="12"/>
      <c r="AF44" s="12"/>
      <c r="AG44" s="12"/>
      <c r="AH44" s="13"/>
      <c r="AI44" s="17"/>
      <c r="AJ44" s="129" t="str">
        <f>$A$16</f>
        <v>NOV</v>
      </c>
      <c r="AK44" s="20"/>
      <c r="AL44" s="12"/>
      <c r="AM44" s="12"/>
      <c r="AN44" s="12"/>
      <c r="AO44" s="13"/>
    </row>
    <row r="45" spans="1:41" x14ac:dyDescent="0.2">
      <c r="A45" s="128"/>
      <c r="B45" s="20"/>
      <c r="C45" s="12"/>
      <c r="D45" s="12"/>
      <c r="E45" s="12"/>
      <c r="F45" s="13"/>
      <c r="G45" s="17"/>
      <c r="H45" s="128"/>
      <c r="I45" s="20"/>
      <c r="J45" s="12"/>
      <c r="K45" s="12"/>
      <c r="L45" s="12"/>
      <c r="M45" s="13"/>
      <c r="N45" s="17"/>
      <c r="O45" s="128"/>
      <c r="P45" s="20"/>
      <c r="Q45" s="12"/>
      <c r="R45" s="12"/>
      <c r="S45" s="12"/>
      <c r="T45" s="13"/>
      <c r="U45" s="17"/>
      <c r="V45" s="128"/>
      <c r="W45" s="20"/>
      <c r="X45" s="12"/>
      <c r="Y45" s="12"/>
      <c r="Z45" s="12"/>
      <c r="AA45" s="13"/>
      <c r="AB45" s="17"/>
      <c r="AC45" s="128"/>
      <c r="AD45" s="20"/>
      <c r="AE45" s="12"/>
      <c r="AF45" s="12"/>
      <c r="AG45" s="12"/>
      <c r="AH45" s="13"/>
      <c r="AI45" s="17"/>
      <c r="AJ45" s="128"/>
      <c r="AK45" s="20"/>
      <c r="AL45" s="12"/>
      <c r="AM45" s="12"/>
      <c r="AN45" s="12"/>
      <c r="AO45" s="13"/>
    </row>
    <row r="46" spans="1:41" x14ac:dyDescent="0.2">
      <c r="A46" s="125"/>
      <c r="B46" s="20"/>
      <c r="C46" s="12"/>
      <c r="D46" s="12"/>
      <c r="E46" s="12"/>
      <c r="F46" s="13"/>
      <c r="G46" s="17"/>
      <c r="H46" s="125"/>
      <c r="I46" s="20"/>
      <c r="J46" s="12"/>
      <c r="K46" s="12"/>
      <c r="L46" s="12"/>
      <c r="M46" s="13"/>
      <c r="N46" s="17"/>
      <c r="O46" s="125"/>
      <c r="P46" s="20"/>
      <c r="Q46" s="12"/>
      <c r="R46" s="12"/>
      <c r="S46" s="12"/>
      <c r="T46" s="13"/>
      <c r="U46" s="17"/>
      <c r="V46" s="125"/>
      <c r="W46" s="20"/>
      <c r="X46" s="12"/>
      <c r="Y46" s="12"/>
      <c r="Z46" s="12"/>
      <c r="AA46" s="13"/>
      <c r="AB46" s="17"/>
      <c r="AC46" s="125"/>
      <c r="AD46" s="20"/>
      <c r="AE46" s="12"/>
      <c r="AF46" s="12"/>
      <c r="AG46" s="12"/>
      <c r="AH46" s="13"/>
      <c r="AI46" s="17"/>
      <c r="AJ46" s="125"/>
      <c r="AK46" s="20"/>
      <c r="AL46" s="12"/>
      <c r="AM46" s="12"/>
      <c r="AN46" s="12"/>
      <c r="AO46" s="13"/>
    </row>
    <row r="47" spans="1:41" x14ac:dyDescent="0.2">
      <c r="A47" s="126"/>
      <c r="B47" s="20"/>
      <c r="C47" s="12"/>
      <c r="D47" s="12"/>
      <c r="E47" s="12"/>
      <c r="F47" s="13"/>
      <c r="G47" s="17"/>
      <c r="H47" s="126"/>
      <c r="I47" s="20"/>
      <c r="J47" s="12"/>
      <c r="K47" s="12"/>
      <c r="L47" s="12"/>
      <c r="M47" s="13"/>
      <c r="N47" s="17"/>
      <c r="O47" s="126"/>
      <c r="P47" s="20"/>
      <c r="Q47" s="12"/>
      <c r="R47" s="12"/>
      <c r="S47" s="12"/>
      <c r="T47" s="13"/>
      <c r="U47" s="17"/>
      <c r="V47" s="126"/>
      <c r="W47" s="20"/>
      <c r="X47" s="12"/>
      <c r="Y47" s="12"/>
      <c r="Z47" s="12"/>
      <c r="AA47" s="13"/>
      <c r="AB47" s="17"/>
      <c r="AC47" s="126"/>
      <c r="AD47" s="20"/>
      <c r="AE47" s="12"/>
      <c r="AF47" s="12"/>
      <c r="AG47" s="12"/>
      <c r="AH47" s="13"/>
      <c r="AI47" s="17"/>
      <c r="AJ47" s="126"/>
      <c r="AK47" s="20"/>
      <c r="AL47" s="12"/>
      <c r="AM47" s="12"/>
      <c r="AN47" s="12"/>
      <c r="AO47" s="13"/>
    </row>
    <row r="48" spans="1:41" x14ac:dyDescent="0.2">
      <c r="A48" s="125"/>
      <c r="B48" s="20"/>
      <c r="C48" s="12"/>
      <c r="D48" s="12"/>
      <c r="E48" s="12"/>
      <c r="F48" s="13"/>
      <c r="G48" s="17"/>
      <c r="H48" s="125"/>
      <c r="I48" s="20"/>
      <c r="J48" s="12"/>
      <c r="K48" s="12"/>
      <c r="L48" s="12"/>
      <c r="M48" s="13"/>
      <c r="N48" s="17"/>
      <c r="O48" s="125"/>
      <c r="P48" s="20"/>
      <c r="Q48" s="12"/>
      <c r="R48" s="12"/>
      <c r="S48" s="12"/>
      <c r="T48" s="13"/>
      <c r="U48" s="17"/>
      <c r="V48" s="125"/>
      <c r="W48" s="20"/>
      <c r="X48" s="12"/>
      <c r="Y48" s="12"/>
      <c r="Z48" s="12"/>
      <c r="AA48" s="13"/>
      <c r="AB48" s="17"/>
      <c r="AC48" s="125"/>
      <c r="AD48" s="20"/>
      <c r="AE48" s="12"/>
      <c r="AF48" s="12"/>
      <c r="AG48" s="12"/>
      <c r="AH48" s="13"/>
      <c r="AI48" s="17"/>
      <c r="AJ48" s="125"/>
      <c r="AK48" s="20"/>
      <c r="AL48" s="12"/>
      <c r="AM48" s="12"/>
      <c r="AN48" s="12"/>
      <c r="AO48" s="13"/>
    </row>
    <row r="49" spans="1:41" x14ac:dyDescent="0.2">
      <c r="A49" s="126"/>
      <c r="B49" s="20"/>
      <c r="C49" s="12"/>
      <c r="D49" s="12"/>
      <c r="E49" s="12"/>
      <c r="F49" s="13"/>
      <c r="G49" s="17"/>
      <c r="H49" s="126"/>
      <c r="I49" s="20"/>
      <c r="J49" s="12"/>
      <c r="K49" s="12"/>
      <c r="L49" s="12"/>
      <c r="M49" s="13"/>
      <c r="N49" s="17"/>
      <c r="O49" s="126"/>
      <c r="P49" s="20"/>
      <c r="Q49" s="12"/>
      <c r="R49" s="12"/>
      <c r="S49" s="12"/>
      <c r="T49" s="13"/>
      <c r="U49" s="17"/>
      <c r="V49" s="126"/>
      <c r="W49" s="20"/>
      <c r="X49" s="12"/>
      <c r="Y49" s="12"/>
      <c r="Z49" s="12"/>
      <c r="AA49" s="13"/>
      <c r="AB49" s="17"/>
      <c r="AC49" s="126"/>
      <c r="AD49" s="20"/>
      <c r="AE49" s="12"/>
      <c r="AF49" s="12"/>
      <c r="AG49" s="12"/>
      <c r="AH49" s="13"/>
      <c r="AI49" s="17"/>
      <c r="AJ49" s="126"/>
      <c r="AK49" s="20"/>
      <c r="AL49" s="12"/>
      <c r="AM49" s="12"/>
      <c r="AN49" s="12"/>
      <c r="AO49" s="13"/>
    </row>
    <row r="50" spans="1:41" x14ac:dyDescent="0.2">
      <c r="A50" s="125"/>
      <c r="B50" s="20"/>
      <c r="C50" s="12"/>
      <c r="D50" s="12"/>
      <c r="E50" s="12"/>
      <c r="F50" s="13"/>
      <c r="G50" s="17"/>
      <c r="H50" s="125"/>
      <c r="I50" s="20"/>
      <c r="J50" s="12"/>
      <c r="K50" s="12"/>
      <c r="L50" s="12"/>
      <c r="M50" s="13"/>
      <c r="N50" s="17"/>
      <c r="O50" s="125"/>
      <c r="P50" s="20"/>
      <c r="Q50" s="12"/>
      <c r="R50" s="12"/>
      <c r="S50" s="12"/>
      <c r="T50" s="13"/>
      <c r="U50" s="17"/>
      <c r="V50" s="125"/>
      <c r="W50" s="20"/>
      <c r="X50" s="12"/>
      <c r="Y50" s="12"/>
      <c r="Z50" s="12"/>
      <c r="AA50" s="13"/>
      <c r="AB50" s="17"/>
      <c r="AC50" s="125"/>
      <c r="AD50" s="20"/>
      <c r="AE50" s="12"/>
      <c r="AF50" s="12"/>
      <c r="AG50" s="12"/>
      <c r="AH50" s="13"/>
      <c r="AI50" s="17"/>
      <c r="AJ50" s="125"/>
      <c r="AK50" s="20"/>
      <c r="AL50" s="12"/>
      <c r="AM50" s="12"/>
      <c r="AN50" s="12"/>
      <c r="AO50" s="13"/>
    </row>
    <row r="51" spans="1:41" x14ac:dyDescent="0.2">
      <c r="A51" s="126"/>
      <c r="B51" s="20"/>
      <c r="C51" s="12"/>
      <c r="D51" s="12"/>
      <c r="E51" s="12"/>
      <c r="F51" s="13"/>
      <c r="G51" s="17"/>
      <c r="H51" s="126"/>
      <c r="I51" s="20"/>
      <c r="J51" s="12"/>
      <c r="K51" s="12"/>
      <c r="L51" s="12"/>
      <c r="M51" s="13"/>
      <c r="N51" s="17"/>
      <c r="O51" s="126"/>
      <c r="P51" s="20"/>
      <c r="Q51" s="12"/>
      <c r="R51" s="12"/>
      <c r="S51" s="12"/>
      <c r="T51" s="13"/>
      <c r="U51" s="17"/>
      <c r="V51" s="126"/>
      <c r="W51" s="20"/>
      <c r="X51" s="12"/>
      <c r="Y51" s="12"/>
      <c r="Z51" s="12"/>
      <c r="AA51" s="13"/>
      <c r="AB51" s="17"/>
      <c r="AC51" s="126"/>
      <c r="AD51" s="20"/>
      <c r="AE51" s="12"/>
      <c r="AF51" s="12"/>
      <c r="AG51" s="12"/>
      <c r="AH51" s="13"/>
      <c r="AI51" s="17"/>
      <c r="AJ51" s="126"/>
      <c r="AK51" s="20"/>
      <c r="AL51" s="12"/>
      <c r="AM51" s="12"/>
      <c r="AN51" s="12"/>
      <c r="AO51" s="13"/>
    </row>
    <row r="52" spans="1:41" x14ac:dyDescent="0.2">
      <c r="A52" s="125"/>
      <c r="B52" s="20"/>
      <c r="C52" s="12"/>
      <c r="D52" s="12"/>
      <c r="E52" s="12"/>
      <c r="F52" s="13"/>
      <c r="G52" s="17"/>
      <c r="H52" s="125"/>
      <c r="I52" s="20"/>
      <c r="J52" s="12"/>
      <c r="K52" s="12"/>
      <c r="L52" s="12"/>
      <c r="M52" s="13"/>
      <c r="N52" s="17"/>
      <c r="O52" s="125"/>
      <c r="P52" s="20"/>
      <c r="Q52" s="12"/>
      <c r="R52" s="12"/>
      <c r="S52" s="12"/>
      <c r="T52" s="13"/>
      <c r="U52" s="17"/>
      <c r="V52" s="125"/>
      <c r="W52" s="20"/>
      <c r="X52" s="12"/>
      <c r="Y52" s="12"/>
      <c r="Z52" s="12"/>
      <c r="AA52" s="13"/>
      <c r="AB52" s="17"/>
      <c r="AC52" s="125"/>
      <c r="AD52" s="20"/>
      <c r="AE52" s="12"/>
      <c r="AF52" s="12"/>
      <c r="AG52" s="12"/>
      <c r="AH52" s="13"/>
      <c r="AI52" s="17"/>
      <c r="AJ52" s="125"/>
      <c r="AK52" s="20"/>
      <c r="AL52" s="12"/>
      <c r="AM52" s="12"/>
      <c r="AN52" s="12"/>
      <c r="AO52" s="13"/>
    </row>
    <row r="53" spans="1:41" x14ac:dyDescent="0.2">
      <c r="A53" s="126"/>
      <c r="B53" s="20"/>
      <c r="C53" s="12"/>
      <c r="D53" s="12"/>
      <c r="E53" s="12"/>
      <c r="F53" s="13"/>
      <c r="G53" s="17"/>
      <c r="H53" s="126"/>
      <c r="I53" s="20"/>
      <c r="J53" s="12"/>
      <c r="K53" s="12"/>
      <c r="L53" s="12"/>
      <c r="M53" s="13"/>
      <c r="N53" s="17"/>
      <c r="O53" s="126"/>
      <c r="P53" s="20"/>
      <c r="Q53" s="12"/>
      <c r="R53" s="12"/>
      <c r="S53" s="12"/>
      <c r="T53" s="13"/>
      <c r="U53" s="17"/>
      <c r="V53" s="126"/>
      <c r="W53" s="20"/>
      <c r="X53" s="12"/>
      <c r="Y53" s="12"/>
      <c r="Z53" s="12"/>
      <c r="AA53" s="13"/>
      <c r="AB53" s="17"/>
      <c r="AC53" s="126"/>
      <c r="AD53" s="20"/>
      <c r="AE53" s="12"/>
      <c r="AF53" s="12"/>
      <c r="AG53" s="12"/>
      <c r="AH53" s="13"/>
      <c r="AI53" s="17"/>
      <c r="AJ53" s="126"/>
      <c r="AK53" s="20"/>
      <c r="AL53" s="12"/>
      <c r="AM53" s="12"/>
      <c r="AN53" s="12"/>
      <c r="AO53" s="13"/>
    </row>
    <row r="54" spans="1:41" x14ac:dyDescent="0.2">
      <c r="A54" s="125"/>
      <c r="B54" s="20"/>
      <c r="C54" s="12"/>
      <c r="D54" s="12"/>
      <c r="E54" s="12"/>
      <c r="F54" s="13"/>
      <c r="G54" s="17"/>
      <c r="H54" s="125"/>
      <c r="I54" s="20"/>
      <c r="J54" s="12"/>
      <c r="K54" s="12"/>
      <c r="L54" s="12"/>
      <c r="M54" s="13"/>
      <c r="N54" s="17"/>
      <c r="O54" s="125"/>
      <c r="P54" s="20"/>
      <c r="Q54" s="12"/>
      <c r="R54" s="12"/>
      <c r="S54" s="12"/>
      <c r="T54" s="13"/>
      <c r="U54" s="17"/>
      <c r="V54" s="125"/>
      <c r="W54" s="20"/>
      <c r="X54" s="12"/>
      <c r="Y54" s="12"/>
      <c r="Z54" s="12"/>
      <c r="AA54" s="13"/>
      <c r="AB54" s="17"/>
      <c r="AC54" s="125"/>
      <c r="AD54" s="20"/>
      <c r="AE54" s="12"/>
      <c r="AF54" s="12"/>
      <c r="AG54" s="12"/>
      <c r="AH54" s="13"/>
      <c r="AI54" s="17"/>
      <c r="AJ54" s="125"/>
      <c r="AK54" s="20"/>
      <c r="AL54" s="12"/>
      <c r="AM54" s="12"/>
      <c r="AN54" s="12"/>
      <c r="AO54" s="13"/>
    </row>
    <row r="55" spans="1:41" x14ac:dyDescent="0.2">
      <c r="A55" s="126"/>
      <c r="B55" s="20"/>
      <c r="C55" s="12"/>
      <c r="D55" s="12"/>
      <c r="E55" s="12"/>
      <c r="F55" s="13"/>
      <c r="G55" s="17"/>
      <c r="H55" s="126"/>
      <c r="I55" s="20"/>
      <c r="J55" s="12"/>
      <c r="K55" s="12"/>
      <c r="L55" s="12"/>
      <c r="M55" s="13"/>
      <c r="N55" s="17"/>
      <c r="O55" s="126"/>
      <c r="P55" s="20"/>
      <c r="Q55" s="12"/>
      <c r="R55" s="12"/>
      <c r="S55" s="12"/>
      <c r="T55" s="13"/>
      <c r="U55" s="17"/>
      <c r="V55" s="126"/>
      <c r="W55" s="20"/>
      <c r="X55" s="12"/>
      <c r="Y55" s="12"/>
      <c r="Z55" s="12"/>
      <c r="AA55" s="13"/>
      <c r="AB55" s="17"/>
      <c r="AC55" s="126"/>
      <c r="AD55" s="20"/>
      <c r="AE55" s="12"/>
      <c r="AF55" s="12"/>
      <c r="AG55" s="12"/>
      <c r="AH55" s="13"/>
      <c r="AI55" s="17"/>
      <c r="AJ55" s="126"/>
      <c r="AK55" s="20"/>
      <c r="AL55" s="12"/>
      <c r="AM55" s="12"/>
      <c r="AN55" s="12"/>
      <c r="AO55" s="13"/>
    </row>
    <row r="56" spans="1:41" x14ac:dyDescent="0.2">
      <c r="A56" s="125"/>
      <c r="B56" s="20"/>
      <c r="C56" s="12"/>
      <c r="D56" s="12"/>
      <c r="E56" s="12"/>
      <c r="F56" s="13"/>
      <c r="G56" s="17"/>
      <c r="H56" s="125"/>
      <c r="I56" s="20"/>
      <c r="J56" s="12"/>
      <c r="K56" s="12"/>
      <c r="L56" s="12"/>
      <c r="M56" s="13"/>
      <c r="N56" s="17"/>
      <c r="O56" s="125"/>
      <c r="P56" s="20"/>
      <c r="Q56" s="12"/>
      <c r="R56" s="12"/>
      <c r="S56" s="12"/>
      <c r="T56" s="13"/>
      <c r="U56" s="17"/>
      <c r="V56" s="125"/>
      <c r="W56" s="20"/>
      <c r="X56" s="12"/>
      <c r="Y56" s="12"/>
      <c r="Z56" s="12"/>
      <c r="AA56" s="13"/>
      <c r="AB56" s="17"/>
      <c r="AC56" s="125"/>
      <c r="AD56" s="20"/>
      <c r="AE56" s="12"/>
      <c r="AF56" s="12"/>
      <c r="AG56" s="12"/>
      <c r="AH56" s="13"/>
      <c r="AI56" s="17"/>
      <c r="AJ56" s="125"/>
      <c r="AK56" s="20"/>
      <c r="AL56" s="12"/>
      <c r="AM56" s="12"/>
      <c r="AN56" s="12"/>
      <c r="AO56" s="13"/>
    </row>
    <row r="57" spans="1:41" ht="13.5" thickBot="1" x14ac:dyDescent="0.25">
      <c r="A57" s="126"/>
      <c r="B57" s="25"/>
      <c r="C57" s="26"/>
      <c r="D57" s="26"/>
      <c r="E57" s="26"/>
      <c r="F57" s="27"/>
      <c r="G57" s="17"/>
      <c r="H57" s="126"/>
      <c r="I57" s="25"/>
      <c r="J57" s="26"/>
      <c r="K57" s="26"/>
      <c r="L57" s="26"/>
      <c r="M57" s="27"/>
      <c r="N57" s="17"/>
      <c r="O57" s="126"/>
      <c r="P57" s="25"/>
      <c r="Q57" s="26"/>
      <c r="R57" s="26"/>
      <c r="S57" s="26"/>
      <c r="T57" s="27"/>
      <c r="U57" s="17"/>
      <c r="V57" s="126"/>
      <c r="W57" s="25"/>
      <c r="X57" s="26"/>
      <c r="Y57" s="26"/>
      <c r="Z57" s="26"/>
      <c r="AA57" s="27"/>
      <c r="AB57" s="17"/>
      <c r="AC57" s="126"/>
      <c r="AD57" s="25"/>
      <c r="AE57" s="26"/>
      <c r="AF57" s="26"/>
      <c r="AG57" s="26"/>
      <c r="AH57" s="27"/>
      <c r="AI57" s="17"/>
      <c r="AJ57" s="126"/>
      <c r="AK57" s="25"/>
      <c r="AL57" s="26"/>
      <c r="AM57" s="26"/>
      <c r="AN57" s="26"/>
      <c r="AO57" s="27"/>
    </row>
    <row r="58" spans="1:41" ht="14.25" thickTop="1" thickBot="1" x14ac:dyDescent="0.25">
      <c r="A58" s="16" t="s">
        <v>9</v>
      </c>
      <c r="B58" s="14">
        <f>SUM(B34:B57)</f>
        <v>9</v>
      </c>
      <c r="C58" s="14">
        <f>SUM(C34:C57)</f>
        <v>6</v>
      </c>
      <c r="D58" s="14">
        <f>SUM(D34:D57)</f>
        <v>6</v>
      </c>
      <c r="E58" s="14">
        <f>SUM(E34:E57)</f>
        <v>28</v>
      </c>
      <c r="F58" s="14">
        <f>SUM(F34:F57)</f>
        <v>21</v>
      </c>
      <c r="G58" s="17"/>
      <c r="H58" s="16" t="s">
        <v>9</v>
      </c>
      <c r="I58" s="14">
        <f>SUM(I34:I57)</f>
        <v>5</v>
      </c>
      <c r="J58" s="14">
        <f>SUM(J34:J57)</f>
        <v>0</v>
      </c>
      <c r="K58" s="14">
        <f>SUM(K34:K57)</f>
        <v>6</v>
      </c>
      <c r="L58" s="14">
        <f>SUM(L34:L57)</f>
        <v>16</v>
      </c>
      <c r="M58" s="14">
        <f>SUM(M34:M57)</f>
        <v>19</v>
      </c>
      <c r="N58" s="17"/>
      <c r="O58" s="16" t="s">
        <v>9</v>
      </c>
      <c r="P58" s="14">
        <f>SUM(P34:P57)</f>
        <v>9</v>
      </c>
      <c r="Q58" s="14">
        <f>SUM(Q34:Q57)</f>
        <v>4</v>
      </c>
      <c r="R58" s="14">
        <f>SUM(R34:R57)</f>
        <v>8</v>
      </c>
      <c r="S58" s="14">
        <f>SUM(S34:S57)</f>
        <v>26</v>
      </c>
      <c r="T58" s="14">
        <f>SUM(T34:T57)</f>
        <v>21</v>
      </c>
      <c r="U58" s="17"/>
      <c r="V58" s="16" t="s">
        <v>9</v>
      </c>
      <c r="W58" s="14">
        <f>SUM(W34:W57)</f>
        <v>8</v>
      </c>
      <c r="X58" s="14">
        <f>SUM(X34:X57)</f>
        <v>6</v>
      </c>
      <c r="Y58" s="14">
        <f>SUM(Y34:Y57)</f>
        <v>7</v>
      </c>
      <c r="Z58" s="14">
        <f>SUM(Z34:Z57)</f>
        <v>28</v>
      </c>
      <c r="AA58" s="14">
        <f>SUM(AA34:AA57)</f>
        <v>28</v>
      </c>
      <c r="AB58" s="17"/>
      <c r="AC58" s="16" t="s">
        <v>9</v>
      </c>
      <c r="AD58" s="14">
        <f>SUM(AD34:AD57)</f>
        <v>10</v>
      </c>
      <c r="AE58" s="14">
        <f>SUM(AE34:AE57)</f>
        <v>4</v>
      </c>
      <c r="AF58" s="14">
        <f>SUM(AF34:AF57)</f>
        <v>7</v>
      </c>
      <c r="AG58" s="14">
        <f>SUM(AG34:AG57)</f>
        <v>48</v>
      </c>
      <c r="AH58" s="14">
        <f>SUM(AH34:AH57)</f>
        <v>40</v>
      </c>
      <c r="AI58" s="17"/>
      <c r="AJ58" s="16" t="s">
        <v>9</v>
      </c>
      <c r="AK58" s="14">
        <f>SUM(AK34:AK57)</f>
        <v>12</v>
      </c>
      <c r="AL58" s="14">
        <f>SUM(AL34:AL57)</f>
        <v>7</v>
      </c>
      <c r="AM58" s="14">
        <f>SUM(AM34:AM57)</f>
        <v>2</v>
      </c>
      <c r="AN58" s="14">
        <f>SUM(AN34:AN57)</f>
        <v>34</v>
      </c>
      <c r="AO58" s="14">
        <f>SUM(AO34:AO57)</f>
        <v>22</v>
      </c>
    </row>
    <row r="59" spans="1:41" s="5" customFormat="1" ht="14.25" thickTop="1" thickBot="1" x14ac:dyDescent="0.25">
      <c r="A59" s="21"/>
      <c r="B59" s="22"/>
      <c r="C59" s="22"/>
      <c r="D59" s="22"/>
      <c r="E59" s="22"/>
      <c r="F59" s="22"/>
      <c r="G59" s="18"/>
      <c r="H59" s="21"/>
      <c r="I59" s="22"/>
      <c r="J59" s="22"/>
      <c r="K59" s="22"/>
      <c r="L59" s="22"/>
      <c r="M59" s="22"/>
      <c r="N59" s="18"/>
      <c r="O59" s="21"/>
      <c r="P59" s="22"/>
      <c r="Q59" s="22"/>
      <c r="R59" s="22"/>
      <c r="S59" s="22"/>
      <c r="T59" s="22"/>
      <c r="U59" s="18"/>
      <c r="V59" s="21"/>
      <c r="W59" s="22"/>
      <c r="X59" s="22"/>
      <c r="Y59" s="22"/>
      <c r="Z59" s="22"/>
      <c r="AA59" s="22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</row>
    <row r="60" spans="1:41" s="35" customFormat="1" ht="18" customHeight="1" thickTop="1" thickBot="1" x14ac:dyDescent="0.35">
      <c r="A60" s="122"/>
      <c r="B60" s="123"/>
      <c r="C60" s="123"/>
      <c r="D60" s="123"/>
      <c r="E60" s="123"/>
      <c r="F60" s="124"/>
      <c r="G60" s="34"/>
      <c r="H60" s="122"/>
      <c r="I60" s="123"/>
      <c r="J60" s="123"/>
      <c r="K60" s="123"/>
      <c r="L60" s="123"/>
      <c r="M60" s="124"/>
      <c r="N60" s="34"/>
      <c r="O60" s="122"/>
      <c r="P60" s="123"/>
      <c r="Q60" s="123"/>
      <c r="R60" s="123"/>
      <c r="S60" s="123"/>
      <c r="T60" s="124"/>
      <c r="U60" s="34"/>
      <c r="V60" s="122"/>
      <c r="W60" s="123"/>
      <c r="X60" s="123"/>
      <c r="Y60" s="123"/>
      <c r="Z60" s="123"/>
      <c r="AA60" s="124"/>
      <c r="AB60" s="34"/>
      <c r="AC60" s="122"/>
      <c r="AD60" s="123"/>
      <c r="AE60" s="123"/>
      <c r="AF60" s="123"/>
      <c r="AG60" s="123"/>
      <c r="AH60" s="124"/>
      <c r="AI60" s="34"/>
      <c r="AJ60" s="122"/>
      <c r="AK60" s="123"/>
      <c r="AL60" s="123"/>
      <c r="AM60" s="123"/>
      <c r="AN60" s="123"/>
      <c r="AO60" s="124"/>
    </row>
    <row r="61" spans="1:41" s="5" customFormat="1" ht="17.25" thickTop="1" thickBot="1" x14ac:dyDescent="0.25">
      <c r="A61" s="19"/>
      <c r="B61" s="8" t="s">
        <v>2</v>
      </c>
      <c r="C61" s="8" t="s">
        <v>3</v>
      </c>
      <c r="D61" s="8" t="s">
        <v>4</v>
      </c>
      <c r="E61" s="8" t="s">
        <v>5</v>
      </c>
      <c r="F61" s="8" t="s">
        <v>6</v>
      </c>
      <c r="G61" s="18"/>
      <c r="H61" s="19"/>
      <c r="I61" s="8" t="s">
        <v>2</v>
      </c>
      <c r="J61" s="8" t="s">
        <v>3</v>
      </c>
      <c r="K61" s="8" t="s">
        <v>4</v>
      </c>
      <c r="L61" s="8" t="s">
        <v>5</v>
      </c>
      <c r="M61" s="8" t="s">
        <v>6</v>
      </c>
      <c r="N61" s="18"/>
      <c r="O61" s="19"/>
      <c r="P61" s="8" t="s">
        <v>2</v>
      </c>
      <c r="Q61" s="8" t="s">
        <v>3</v>
      </c>
      <c r="R61" s="8" t="s">
        <v>4</v>
      </c>
      <c r="S61" s="8" t="s">
        <v>5</v>
      </c>
      <c r="T61" s="8" t="s">
        <v>6</v>
      </c>
      <c r="U61" s="18"/>
      <c r="V61" s="19"/>
      <c r="W61" s="8" t="s">
        <v>2</v>
      </c>
      <c r="X61" s="8" t="s">
        <v>3</v>
      </c>
      <c r="Y61" s="8" t="s">
        <v>4</v>
      </c>
      <c r="Z61" s="8" t="s">
        <v>5</v>
      </c>
      <c r="AA61" s="8" t="s">
        <v>6</v>
      </c>
      <c r="AB61" s="18"/>
      <c r="AC61" s="19"/>
      <c r="AD61" s="8" t="s">
        <v>2</v>
      </c>
      <c r="AE61" s="8" t="s">
        <v>3</v>
      </c>
      <c r="AF61" s="8" t="s">
        <v>4</v>
      </c>
      <c r="AG61" s="8" t="s">
        <v>5</v>
      </c>
      <c r="AH61" s="8" t="s">
        <v>6</v>
      </c>
      <c r="AI61" s="18"/>
      <c r="AJ61" s="19"/>
      <c r="AK61" s="8" t="s">
        <v>2</v>
      </c>
      <c r="AL61" s="8" t="s">
        <v>3</v>
      </c>
      <c r="AM61" s="8" t="s">
        <v>4</v>
      </c>
      <c r="AN61" s="8" t="s">
        <v>5</v>
      </c>
      <c r="AO61" s="8" t="s">
        <v>6</v>
      </c>
    </row>
    <row r="62" spans="1:41" ht="13.5" customHeight="1" thickTop="1" x14ac:dyDescent="0.2">
      <c r="A62" s="127" t="str">
        <f>$A$6</f>
        <v>FEV</v>
      </c>
      <c r="B62" s="40"/>
      <c r="C62" s="41"/>
      <c r="D62" s="41"/>
      <c r="E62" s="41"/>
      <c r="F62" s="42"/>
      <c r="G62" s="17"/>
      <c r="H62" s="127" t="str">
        <f>$A$6</f>
        <v>FEV</v>
      </c>
      <c r="I62" s="40"/>
      <c r="J62" s="41"/>
      <c r="K62" s="41"/>
      <c r="L62" s="41"/>
      <c r="M62" s="42"/>
      <c r="N62" s="17"/>
      <c r="O62" s="127" t="str">
        <f>$A$6</f>
        <v>FEV</v>
      </c>
      <c r="P62" s="40"/>
      <c r="Q62" s="41"/>
      <c r="R62" s="41"/>
      <c r="S62" s="41"/>
      <c r="T62" s="42"/>
      <c r="U62" s="17"/>
      <c r="V62" s="127" t="str">
        <f>$A$6</f>
        <v>FEV</v>
      </c>
      <c r="W62" s="40"/>
      <c r="X62" s="41"/>
      <c r="Y62" s="41"/>
      <c r="Z62" s="41"/>
      <c r="AA62" s="42"/>
      <c r="AB62" s="17"/>
      <c r="AC62" s="127" t="str">
        <f>$A$6</f>
        <v>FEV</v>
      </c>
      <c r="AD62" s="40"/>
      <c r="AE62" s="41"/>
      <c r="AF62" s="41"/>
      <c r="AG62" s="41"/>
      <c r="AH62" s="42"/>
      <c r="AI62" s="17"/>
      <c r="AJ62" s="127" t="str">
        <f>$A$6</f>
        <v>FEV</v>
      </c>
      <c r="AK62" s="40"/>
      <c r="AL62" s="41"/>
      <c r="AM62" s="41"/>
      <c r="AN62" s="41"/>
      <c r="AO62" s="42"/>
    </row>
    <row r="63" spans="1:41" ht="12.75" customHeight="1" x14ac:dyDescent="0.2">
      <c r="A63" s="128"/>
      <c r="B63" s="43"/>
      <c r="C63" s="44"/>
      <c r="D63" s="44"/>
      <c r="E63" s="44"/>
      <c r="F63" s="45"/>
      <c r="G63" s="17"/>
      <c r="H63" s="128"/>
      <c r="I63" s="43"/>
      <c r="J63" s="44"/>
      <c r="K63" s="44"/>
      <c r="L63" s="44"/>
      <c r="M63" s="45"/>
      <c r="N63" s="17"/>
      <c r="O63" s="128"/>
      <c r="P63" s="43"/>
      <c r="Q63" s="44"/>
      <c r="R63" s="44"/>
      <c r="S63" s="44"/>
      <c r="T63" s="45"/>
      <c r="U63" s="17"/>
      <c r="V63" s="128"/>
      <c r="W63" s="43"/>
      <c r="X63" s="44"/>
      <c r="Y63" s="44"/>
      <c r="Z63" s="44"/>
      <c r="AA63" s="45"/>
      <c r="AB63" s="17"/>
      <c r="AC63" s="128"/>
      <c r="AD63" s="43"/>
      <c r="AE63" s="44"/>
      <c r="AF63" s="44"/>
      <c r="AG63" s="44"/>
      <c r="AH63" s="45"/>
      <c r="AI63" s="17"/>
      <c r="AJ63" s="128"/>
      <c r="AK63" s="43"/>
      <c r="AL63" s="44"/>
      <c r="AM63" s="44"/>
      <c r="AN63" s="44"/>
      <c r="AO63" s="45"/>
    </row>
    <row r="64" spans="1:41" x14ac:dyDescent="0.2">
      <c r="A64" s="129" t="str">
        <f>$A$8</f>
        <v>MAR</v>
      </c>
      <c r="B64" s="43"/>
      <c r="C64" s="44"/>
      <c r="D64" s="44"/>
      <c r="E64" s="44"/>
      <c r="F64" s="45"/>
      <c r="G64" s="17"/>
      <c r="H64" s="129" t="str">
        <f>$A$8</f>
        <v>MAR</v>
      </c>
      <c r="I64" s="43"/>
      <c r="J64" s="44"/>
      <c r="K64" s="44"/>
      <c r="L64" s="44"/>
      <c r="M64" s="45"/>
      <c r="N64" s="17"/>
      <c r="O64" s="129" t="str">
        <f>$A$8</f>
        <v>MAR</v>
      </c>
      <c r="P64" s="43"/>
      <c r="Q64" s="44"/>
      <c r="R64" s="44"/>
      <c r="S64" s="44"/>
      <c r="T64" s="45"/>
      <c r="U64" s="17"/>
      <c r="V64" s="129" t="str">
        <f>$A$8</f>
        <v>MAR</v>
      </c>
      <c r="W64" s="43"/>
      <c r="X64" s="44"/>
      <c r="Y64" s="44"/>
      <c r="Z64" s="44"/>
      <c r="AA64" s="45"/>
      <c r="AB64" s="17"/>
      <c r="AC64" s="129" t="str">
        <f>$A$8</f>
        <v>MAR</v>
      </c>
      <c r="AD64" s="43"/>
      <c r="AE64" s="44"/>
      <c r="AF64" s="44"/>
      <c r="AG64" s="44"/>
      <c r="AH64" s="45"/>
      <c r="AI64" s="17"/>
      <c r="AJ64" s="129" t="str">
        <f>$A$8</f>
        <v>MAR</v>
      </c>
      <c r="AK64" s="43"/>
      <c r="AL64" s="44"/>
      <c r="AM64" s="44"/>
      <c r="AN64" s="44"/>
      <c r="AO64" s="45"/>
    </row>
    <row r="65" spans="1:41" x14ac:dyDescent="0.2">
      <c r="A65" s="128"/>
      <c r="B65" s="43"/>
      <c r="C65" s="44"/>
      <c r="D65" s="44"/>
      <c r="E65" s="44"/>
      <c r="F65" s="45"/>
      <c r="G65" s="17"/>
      <c r="H65" s="128"/>
      <c r="I65" s="43"/>
      <c r="J65" s="44"/>
      <c r="K65" s="44"/>
      <c r="L65" s="44"/>
      <c r="M65" s="45"/>
      <c r="N65" s="17"/>
      <c r="O65" s="128"/>
      <c r="P65" s="43"/>
      <c r="Q65" s="44"/>
      <c r="R65" s="44"/>
      <c r="S65" s="44"/>
      <c r="T65" s="45"/>
      <c r="U65" s="17"/>
      <c r="V65" s="128"/>
      <c r="W65" s="43"/>
      <c r="X65" s="44"/>
      <c r="Y65" s="44"/>
      <c r="Z65" s="44"/>
      <c r="AA65" s="45"/>
      <c r="AB65" s="17"/>
      <c r="AC65" s="128"/>
      <c r="AD65" s="43"/>
      <c r="AE65" s="44"/>
      <c r="AF65" s="44"/>
      <c r="AG65" s="44"/>
      <c r="AH65" s="45"/>
      <c r="AI65" s="17"/>
      <c r="AJ65" s="128"/>
      <c r="AK65" s="43"/>
      <c r="AL65" s="44"/>
      <c r="AM65" s="44"/>
      <c r="AN65" s="44"/>
      <c r="AO65" s="45"/>
    </row>
    <row r="66" spans="1:41" x14ac:dyDescent="0.2">
      <c r="A66" s="129" t="str">
        <f>$A$10</f>
        <v>MAI</v>
      </c>
      <c r="B66" s="20"/>
      <c r="C66" s="12"/>
      <c r="D66" s="12"/>
      <c r="E66" s="12"/>
      <c r="F66" s="13"/>
      <c r="G66" s="17"/>
      <c r="H66" s="129" t="str">
        <f>$A$10</f>
        <v>MAI</v>
      </c>
      <c r="I66" s="20"/>
      <c r="J66" s="12"/>
      <c r="K66" s="12"/>
      <c r="L66" s="12"/>
      <c r="M66" s="13"/>
      <c r="N66" s="17"/>
      <c r="O66" s="129" t="str">
        <f>$A$10</f>
        <v>MAI</v>
      </c>
      <c r="P66" s="20"/>
      <c r="Q66" s="12"/>
      <c r="R66" s="12"/>
      <c r="S66" s="12"/>
      <c r="T66" s="13"/>
      <c r="U66" s="17"/>
      <c r="V66" s="129" t="str">
        <f>$A$10</f>
        <v>MAI</v>
      </c>
      <c r="W66" s="20"/>
      <c r="X66" s="12"/>
      <c r="Y66" s="12"/>
      <c r="Z66" s="12"/>
      <c r="AA66" s="13"/>
      <c r="AB66" s="17"/>
      <c r="AC66" s="129" t="str">
        <f>$A$10</f>
        <v>MAI</v>
      </c>
      <c r="AD66" s="20"/>
      <c r="AE66" s="12"/>
      <c r="AF66" s="12"/>
      <c r="AG66" s="12"/>
      <c r="AH66" s="13"/>
      <c r="AI66" s="17"/>
      <c r="AJ66" s="129" t="str">
        <f>$A$10</f>
        <v>MAI</v>
      </c>
      <c r="AK66" s="20"/>
      <c r="AL66" s="12"/>
      <c r="AM66" s="12"/>
      <c r="AN66" s="12"/>
      <c r="AO66" s="13"/>
    </row>
    <row r="67" spans="1:41" x14ac:dyDescent="0.2">
      <c r="A67" s="128"/>
      <c r="B67" s="20"/>
      <c r="C67" s="12"/>
      <c r="D67" s="12"/>
      <c r="E67" s="12"/>
      <c r="F67" s="13"/>
      <c r="G67" s="17"/>
      <c r="H67" s="128"/>
      <c r="I67" s="20"/>
      <c r="J67" s="12"/>
      <c r="K67" s="12"/>
      <c r="L67" s="12"/>
      <c r="M67" s="13"/>
      <c r="N67" s="17"/>
      <c r="O67" s="128"/>
      <c r="P67" s="20"/>
      <c r="Q67" s="12"/>
      <c r="R67" s="12"/>
      <c r="S67" s="12"/>
      <c r="T67" s="13"/>
      <c r="U67" s="17"/>
      <c r="V67" s="128"/>
      <c r="W67" s="20"/>
      <c r="X67" s="12"/>
      <c r="Y67" s="12"/>
      <c r="Z67" s="12"/>
      <c r="AA67" s="13"/>
      <c r="AB67" s="17"/>
      <c r="AC67" s="128"/>
      <c r="AD67" s="20"/>
      <c r="AE67" s="12"/>
      <c r="AF67" s="12"/>
      <c r="AG67" s="12"/>
      <c r="AH67" s="13"/>
      <c r="AI67" s="17"/>
      <c r="AJ67" s="128"/>
      <c r="AK67" s="20"/>
      <c r="AL67" s="12"/>
      <c r="AM67" s="12"/>
      <c r="AN67" s="12"/>
      <c r="AO67" s="13"/>
    </row>
    <row r="68" spans="1:41" x14ac:dyDescent="0.2">
      <c r="A68" s="129" t="str">
        <f>$A$12</f>
        <v>JUL</v>
      </c>
      <c r="B68" s="20"/>
      <c r="C68" s="12"/>
      <c r="D68" s="12"/>
      <c r="E68" s="12"/>
      <c r="F68" s="13"/>
      <c r="G68" s="17"/>
      <c r="H68" s="129" t="str">
        <f>$A$12</f>
        <v>JUL</v>
      </c>
      <c r="I68" s="20"/>
      <c r="J68" s="12"/>
      <c r="K68" s="12"/>
      <c r="L68" s="12"/>
      <c r="M68" s="13"/>
      <c r="N68" s="17"/>
      <c r="O68" s="129" t="str">
        <f>$A$12</f>
        <v>JUL</v>
      </c>
      <c r="P68" s="20"/>
      <c r="Q68" s="12"/>
      <c r="R68" s="12"/>
      <c r="S68" s="12"/>
      <c r="T68" s="13"/>
      <c r="U68" s="17"/>
      <c r="V68" s="129" t="str">
        <f>$A$12</f>
        <v>JUL</v>
      </c>
      <c r="W68" s="20"/>
      <c r="X68" s="12"/>
      <c r="Y68" s="12"/>
      <c r="Z68" s="12"/>
      <c r="AA68" s="13"/>
      <c r="AB68" s="17"/>
      <c r="AC68" s="129" t="str">
        <f>$A$12</f>
        <v>JUL</v>
      </c>
      <c r="AD68" s="20"/>
      <c r="AE68" s="12"/>
      <c r="AF68" s="12"/>
      <c r="AG68" s="12"/>
      <c r="AH68" s="13"/>
      <c r="AI68" s="17"/>
      <c r="AJ68" s="129" t="str">
        <f>$A$12</f>
        <v>JUL</v>
      </c>
      <c r="AK68" s="20"/>
      <c r="AL68" s="12"/>
      <c r="AM68" s="12"/>
      <c r="AN68" s="12"/>
      <c r="AO68" s="13"/>
    </row>
    <row r="69" spans="1:41" x14ac:dyDescent="0.2">
      <c r="A69" s="128"/>
      <c r="B69" s="20"/>
      <c r="C69" s="12"/>
      <c r="D69" s="12"/>
      <c r="E69" s="12"/>
      <c r="F69" s="13"/>
      <c r="G69" s="17"/>
      <c r="H69" s="128"/>
      <c r="I69" s="20"/>
      <c r="J69" s="12"/>
      <c r="K69" s="12"/>
      <c r="L69" s="12"/>
      <c r="M69" s="13"/>
      <c r="N69" s="17"/>
      <c r="O69" s="128"/>
      <c r="P69" s="20"/>
      <c r="Q69" s="12"/>
      <c r="R69" s="12"/>
      <c r="S69" s="12"/>
      <c r="T69" s="13"/>
      <c r="U69" s="17"/>
      <c r="V69" s="128"/>
      <c r="W69" s="20"/>
      <c r="X69" s="12"/>
      <c r="Y69" s="12"/>
      <c r="Z69" s="12"/>
      <c r="AA69" s="13"/>
      <c r="AB69" s="17"/>
      <c r="AC69" s="128"/>
      <c r="AD69" s="20"/>
      <c r="AE69" s="12"/>
      <c r="AF69" s="12"/>
      <c r="AG69" s="12"/>
      <c r="AH69" s="13"/>
      <c r="AI69" s="17"/>
      <c r="AJ69" s="128"/>
      <c r="AK69" s="20"/>
      <c r="AL69" s="12"/>
      <c r="AM69" s="12"/>
      <c r="AN69" s="12"/>
      <c r="AO69" s="13"/>
    </row>
    <row r="70" spans="1:41" x14ac:dyDescent="0.2">
      <c r="A70" s="129" t="str">
        <f>$A$14</f>
        <v>SET</v>
      </c>
      <c r="B70" s="20"/>
      <c r="C70" s="12"/>
      <c r="D70" s="12"/>
      <c r="E70" s="12"/>
      <c r="F70" s="13"/>
      <c r="G70" s="17"/>
      <c r="H70" s="129" t="str">
        <f>$A$14</f>
        <v>SET</v>
      </c>
      <c r="I70" s="20"/>
      <c r="J70" s="12"/>
      <c r="K70" s="12"/>
      <c r="L70" s="12"/>
      <c r="M70" s="13"/>
      <c r="N70" s="17"/>
      <c r="O70" s="129" t="str">
        <f>$A$14</f>
        <v>SET</v>
      </c>
      <c r="P70" s="20"/>
      <c r="Q70" s="12"/>
      <c r="R70" s="12"/>
      <c r="S70" s="12"/>
      <c r="T70" s="13"/>
      <c r="U70" s="17"/>
      <c r="V70" s="129" t="str">
        <f>$A$14</f>
        <v>SET</v>
      </c>
      <c r="W70" s="20"/>
      <c r="X70" s="12"/>
      <c r="Y70" s="12"/>
      <c r="Z70" s="12"/>
      <c r="AA70" s="13"/>
      <c r="AB70" s="17"/>
      <c r="AC70" s="129" t="str">
        <f>$A$14</f>
        <v>SET</v>
      </c>
      <c r="AD70" s="20"/>
      <c r="AE70" s="12"/>
      <c r="AF70" s="12"/>
      <c r="AG70" s="12"/>
      <c r="AH70" s="13"/>
      <c r="AI70" s="17"/>
      <c r="AJ70" s="129" t="str">
        <f>$A$14</f>
        <v>SET</v>
      </c>
      <c r="AK70" s="20"/>
      <c r="AL70" s="12"/>
      <c r="AM70" s="12"/>
      <c r="AN70" s="12"/>
      <c r="AO70" s="13"/>
    </row>
    <row r="71" spans="1:41" x14ac:dyDescent="0.2">
      <c r="A71" s="128"/>
      <c r="B71" s="20"/>
      <c r="C71" s="12"/>
      <c r="D71" s="12"/>
      <c r="E71" s="12"/>
      <c r="F71" s="13"/>
      <c r="G71" s="17"/>
      <c r="H71" s="128"/>
      <c r="I71" s="20"/>
      <c r="J71" s="12"/>
      <c r="K71" s="12"/>
      <c r="L71" s="12"/>
      <c r="M71" s="13"/>
      <c r="N71" s="17"/>
      <c r="O71" s="128"/>
      <c r="P71" s="20"/>
      <c r="Q71" s="12"/>
      <c r="R71" s="12"/>
      <c r="S71" s="12"/>
      <c r="T71" s="13"/>
      <c r="U71" s="17"/>
      <c r="V71" s="128"/>
      <c r="W71" s="20"/>
      <c r="X71" s="12"/>
      <c r="Y71" s="12"/>
      <c r="Z71" s="12"/>
      <c r="AA71" s="13"/>
      <c r="AB71" s="17"/>
      <c r="AC71" s="128"/>
      <c r="AD71" s="20"/>
      <c r="AE71" s="12"/>
      <c r="AF71" s="12"/>
      <c r="AG71" s="12"/>
      <c r="AH71" s="13"/>
      <c r="AI71" s="17"/>
      <c r="AJ71" s="128"/>
      <c r="AK71" s="20"/>
      <c r="AL71" s="12"/>
      <c r="AM71" s="12"/>
      <c r="AN71" s="12"/>
      <c r="AO71" s="13"/>
    </row>
    <row r="72" spans="1:41" x14ac:dyDescent="0.2">
      <c r="A72" s="129" t="str">
        <f>$A$16</f>
        <v>NOV</v>
      </c>
      <c r="B72" s="20"/>
      <c r="C72" s="12"/>
      <c r="D72" s="12"/>
      <c r="E72" s="12"/>
      <c r="F72" s="13"/>
      <c r="G72" s="17"/>
      <c r="H72" s="129" t="str">
        <f>$A$16</f>
        <v>NOV</v>
      </c>
      <c r="I72" s="20"/>
      <c r="J72" s="12"/>
      <c r="K72" s="12"/>
      <c r="L72" s="12"/>
      <c r="M72" s="13"/>
      <c r="N72" s="17"/>
      <c r="O72" s="129" t="str">
        <f>$A$16</f>
        <v>NOV</v>
      </c>
      <c r="P72" s="20"/>
      <c r="Q72" s="12"/>
      <c r="R72" s="12"/>
      <c r="S72" s="12"/>
      <c r="T72" s="13"/>
      <c r="U72" s="17"/>
      <c r="V72" s="129" t="str">
        <f>$A$16</f>
        <v>NOV</v>
      </c>
      <c r="W72" s="20"/>
      <c r="X72" s="12"/>
      <c r="Y72" s="12"/>
      <c r="Z72" s="12"/>
      <c r="AA72" s="13"/>
      <c r="AB72" s="17"/>
      <c r="AC72" s="129" t="str">
        <f>$A$16</f>
        <v>NOV</v>
      </c>
      <c r="AD72" s="20"/>
      <c r="AE72" s="12"/>
      <c r="AF72" s="12"/>
      <c r="AG72" s="12"/>
      <c r="AH72" s="13"/>
      <c r="AI72" s="17"/>
      <c r="AJ72" s="129" t="str">
        <f>$A$16</f>
        <v>NOV</v>
      </c>
      <c r="AK72" s="20"/>
      <c r="AL72" s="12"/>
      <c r="AM72" s="12"/>
      <c r="AN72" s="12"/>
      <c r="AO72" s="13"/>
    </row>
    <row r="73" spans="1:41" x14ac:dyDescent="0.2">
      <c r="A73" s="128"/>
      <c r="B73" s="20"/>
      <c r="C73" s="12"/>
      <c r="D73" s="12"/>
      <c r="E73" s="12"/>
      <c r="F73" s="13"/>
      <c r="G73" s="17"/>
      <c r="H73" s="128"/>
      <c r="I73" s="20"/>
      <c r="J73" s="12"/>
      <c r="K73" s="12"/>
      <c r="L73" s="12"/>
      <c r="M73" s="13"/>
      <c r="N73" s="17"/>
      <c r="O73" s="128"/>
      <c r="P73" s="20"/>
      <c r="Q73" s="12"/>
      <c r="R73" s="12"/>
      <c r="S73" s="12"/>
      <c r="T73" s="13"/>
      <c r="U73" s="17"/>
      <c r="V73" s="128"/>
      <c r="W73" s="20"/>
      <c r="X73" s="12"/>
      <c r="Y73" s="12"/>
      <c r="Z73" s="12"/>
      <c r="AA73" s="13"/>
      <c r="AB73" s="17"/>
      <c r="AC73" s="128"/>
      <c r="AD73" s="20"/>
      <c r="AE73" s="12"/>
      <c r="AF73" s="12"/>
      <c r="AG73" s="12"/>
      <c r="AH73" s="13"/>
      <c r="AI73" s="17"/>
      <c r="AJ73" s="128"/>
      <c r="AK73" s="20"/>
      <c r="AL73" s="12"/>
      <c r="AM73" s="12"/>
      <c r="AN73" s="12"/>
      <c r="AO73" s="13"/>
    </row>
    <row r="74" spans="1:41" x14ac:dyDescent="0.2">
      <c r="A74" s="125"/>
      <c r="B74" s="20"/>
      <c r="C74" s="12"/>
      <c r="D74" s="12"/>
      <c r="E74" s="12"/>
      <c r="F74" s="13"/>
      <c r="G74" s="17"/>
      <c r="H74" s="125"/>
      <c r="I74" s="20"/>
      <c r="J74" s="12"/>
      <c r="K74" s="12"/>
      <c r="L74" s="12"/>
      <c r="M74" s="13"/>
      <c r="N74" s="17"/>
      <c r="O74" s="125"/>
      <c r="P74" s="20"/>
      <c r="Q74" s="12"/>
      <c r="R74" s="12"/>
      <c r="S74" s="12"/>
      <c r="T74" s="13"/>
      <c r="U74" s="17"/>
      <c r="V74" s="125"/>
      <c r="W74" s="20"/>
      <c r="X74" s="12"/>
      <c r="Y74" s="12"/>
      <c r="Z74" s="12"/>
      <c r="AA74" s="13"/>
      <c r="AB74" s="17"/>
      <c r="AC74" s="125"/>
      <c r="AD74" s="20"/>
      <c r="AE74" s="12"/>
      <c r="AF74" s="12"/>
      <c r="AG74" s="12"/>
      <c r="AH74" s="13"/>
      <c r="AI74" s="17"/>
      <c r="AJ74" s="125"/>
      <c r="AK74" s="20"/>
      <c r="AL74" s="12"/>
      <c r="AM74" s="12"/>
      <c r="AN74" s="12"/>
      <c r="AO74" s="13"/>
    </row>
    <row r="75" spans="1:41" x14ac:dyDescent="0.2">
      <c r="A75" s="126"/>
      <c r="B75" s="20"/>
      <c r="C75" s="12"/>
      <c r="D75" s="12"/>
      <c r="E75" s="12"/>
      <c r="F75" s="13"/>
      <c r="G75" s="17"/>
      <c r="H75" s="126"/>
      <c r="I75" s="20"/>
      <c r="J75" s="12"/>
      <c r="K75" s="12"/>
      <c r="L75" s="12"/>
      <c r="M75" s="13"/>
      <c r="N75" s="17"/>
      <c r="O75" s="126"/>
      <c r="P75" s="20"/>
      <c r="Q75" s="12"/>
      <c r="R75" s="12"/>
      <c r="S75" s="12"/>
      <c r="T75" s="13"/>
      <c r="U75" s="17"/>
      <c r="V75" s="126"/>
      <c r="W75" s="20"/>
      <c r="X75" s="12"/>
      <c r="Y75" s="12"/>
      <c r="Z75" s="12"/>
      <c r="AA75" s="13"/>
      <c r="AB75" s="17"/>
      <c r="AC75" s="126"/>
      <c r="AD75" s="20"/>
      <c r="AE75" s="12"/>
      <c r="AF75" s="12"/>
      <c r="AG75" s="12"/>
      <c r="AH75" s="13"/>
      <c r="AI75" s="17"/>
      <c r="AJ75" s="126"/>
      <c r="AK75" s="20"/>
      <c r="AL75" s="12"/>
      <c r="AM75" s="12"/>
      <c r="AN75" s="12"/>
      <c r="AO75" s="13"/>
    </row>
    <row r="76" spans="1:41" x14ac:dyDescent="0.2">
      <c r="A76" s="125"/>
      <c r="B76" s="20"/>
      <c r="C76" s="12"/>
      <c r="D76" s="12"/>
      <c r="E76" s="12"/>
      <c r="F76" s="13"/>
      <c r="G76" s="17"/>
      <c r="H76" s="125"/>
      <c r="I76" s="20"/>
      <c r="J76" s="12"/>
      <c r="K76" s="12"/>
      <c r="L76" s="12"/>
      <c r="M76" s="13"/>
      <c r="N76" s="17"/>
      <c r="O76" s="125"/>
      <c r="P76" s="20"/>
      <c r="Q76" s="12"/>
      <c r="R76" s="12"/>
      <c r="S76" s="12"/>
      <c r="T76" s="13"/>
      <c r="U76" s="17"/>
      <c r="V76" s="125"/>
      <c r="W76" s="20"/>
      <c r="X76" s="12"/>
      <c r="Y76" s="12"/>
      <c r="Z76" s="12"/>
      <c r="AA76" s="13"/>
      <c r="AB76" s="17"/>
      <c r="AC76" s="125"/>
      <c r="AD76" s="20"/>
      <c r="AE76" s="12"/>
      <c r="AF76" s="12"/>
      <c r="AG76" s="12"/>
      <c r="AH76" s="13"/>
      <c r="AI76" s="17"/>
      <c r="AJ76" s="125"/>
      <c r="AK76" s="20"/>
      <c r="AL76" s="12"/>
      <c r="AM76" s="12"/>
      <c r="AN76" s="12"/>
      <c r="AO76" s="13"/>
    </row>
    <row r="77" spans="1:41" x14ac:dyDescent="0.2">
      <c r="A77" s="126"/>
      <c r="B77" s="20"/>
      <c r="C77" s="12"/>
      <c r="D77" s="12"/>
      <c r="E77" s="12"/>
      <c r="F77" s="13"/>
      <c r="G77" s="17"/>
      <c r="H77" s="126"/>
      <c r="I77" s="20"/>
      <c r="J77" s="12"/>
      <c r="K77" s="12"/>
      <c r="L77" s="12"/>
      <c r="M77" s="13"/>
      <c r="N77" s="17"/>
      <c r="O77" s="126"/>
      <c r="P77" s="20"/>
      <c r="Q77" s="12"/>
      <c r="R77" s="12"/>
      <c r="S77" s="12"/>
      <c r="T77" s="13"/>
      <c r="U77" s="17"/>
      <c r="V77" s="126"/>
      <c r="W77" s="20"/>
      <c r="X77" s="12"/>
      <c r="Y77" s="12"/>
      <c r="Z77" s="12"/>
      <c r="AA77" s="13"/>
      <c r="AB77" s="17"/>
      <c r="AC77" s="126"/>
      <c r="AD77" s="20"/>
      <c r="AE77" s="12"/>
      <c r="AF77" s="12"/>
      <c r="AG77" s="12"/>
      <c r="AH77" s="13"/>
      <c r="AI77" s="17"/>
      <c r="AJ77" s="126"/>
      <c r="AK77" s="20"/>
      <c r="AL77" s="12"/>
      <c r="AM77" s="12"/>
      <c r="AN77" s="12"/>
      <c r="AO77" s="13"/>
    </row>
    <row r="78" spans="1:41" x14ac:dyDescent="0.2">
      <c r="A78" s="125"/>
      <c r="B78" s="20"/>
      <c r="C78" s="12"/>
      <c r="D78" s="12"/>
      <c r="E78" s="12"/>
      <c r="F78" s="13"/>
      <c r="G78" s="17"/>
      <c r="H78" s="125"/>
      <c r="I78" s="20"/>
      <c r="J78" s="12"/>
      <c r="K78" s="12"/>
      <c r="L78" s="12"/>
      <c r="M78" s="13"/>
      <c r="N78" s="17"/>
      <c r="O78" s="125"/>
      <c r="P78" s="20"/>
      <c r="Q78" s="12"/>
      <c r="R78" s="12"/>
      <c r="S78" s="12"/>
      <c r="T78" s="13"/>
      <c r="U78" s="17"/>
      <c r="V78" s="125"/>
      <c r="W78" s="20"/>
      <c r="X78" s="12"/>
      <c r="Y78" s="12"/>
      <c r="Z78" s="12"/>
      <c r="AA78" s="13"/>
      <c r="AB78" s="17"/>
      <c r="AC78" s="125"/>
      <c r="AD78" s="20"/>
      <c r="AE78" s="12"/>
      <c r="AF78" s="12"/>
      <c r="AG78" s="12"/>
      <c r="AH78" s="13"/>
      <c r="AI78" s="17"/>
      <c r="AJ78" s="125"/>
      <c r="AK78" s="20"/>
      <c r="AL78" s="12"/>
      <c r="AM78" s="12"/>
      <c r="AN78" s="12"/>
      <c r="AO78" s="13"/>
    </row>
    <row r="79" spans="1:41" x14ac:dyDescent="0.2">
      <c r="A79" s="126"/>
      <c r="B79" s="20"/>
      <c r="C79" s="12"/>
      <c r="D79" s="12"/>
      <c r="E79" s="12"/>
      <c r="F79" s="13"/>
      <c r="G79" s="17"/>
      <c r="H79" s="126"/>
      <c r="I79" s="20"/>
      <c r="J79" s="12"/>
      <c r="K79" s="12"/>
      <c r="L79" s="12"/>
      <c r="M79" s="13"/>
      <c r="N79" s="17"/>
      <c r="O79" s="126"/>
      <c r="P79" s="20"/>
      <c r="Q79" s="12"/>
      <c r="R79" s="12"/>
      <c r="S79" s="12"/>
      <c r="T79" s="13"/>
      <c r="U79" s="17"/>
      <c r="V79" s="126"/>
      <c r="W79" s="20"/>
      <c r="X79" s="12"/>
      <c r="Y79" s="12"/>
      <c r="Z79" s="12"/>
      <c r="AA79" s="13"/>
      <c r="AB79" s="17"/>
      <c r="AC79" s="126"/>
      <c r="AD79" s="20"/>
      <c r="AE79" s="12"/>
      <c r="AF79" s="12"/>
      <c r="AG79" s="12"/>
      <c r="AH79" s="13"/>
      <c r="AI79" s="17"/>
      <c r="AJ79" s="126"/>
      <c r="AK79" s="20"/>
      <c r="AL79" s="12"/>
      <c r="AM79" s="12"/>
      <c r="AN79" s="12"/>
      <c r="AO79" s="13"/>
    </row>
    <row r="80" spans="1:41" x14ac:dyDescent="0.2">
      <c r="A80" s="125"/>
      <c r="B80" s="20"/>
      <c r="C80" s="12"/>
      <c r="D80" s="12"/>
      <c r="E80" s="12"/>
      <c r="F80" s="13"/>
      <c r="G80" s="17"/>
      <c r="H80" s="125"/>
      <c r="I80" s="20"/>
      <c r="J80" s="12"/>
      <c r="K80" s="12"/>
      <c r="L80" s="12"/>
      <c r="M80" s="13"/>
      <c r="N80" s="17"/>
      <c r="O80" s="125"/>
      <c r="P80" s="20"/>
      <c r="Q80" s="12"/>
      <c r="R80" s="12"/>
      <c r="S80" s="12"/>
      <c r="T80" s="13"/>
      <c r="U80" s="17"/>
      <c r="V80" s="125"/>
      <c r="W80" s="20"/>
      <c r="X80" s="12"/>
      <c r="Y80" s="12"/>
      <c r="Z80" s="12"/>
      <c r="AA80" s="13"/>
      <c r="AB80" s="17"/>
      <c r="AC80" s="125"/>
      <c r="AD80" s="20"/>
      <c r="AE80" s="12"/>
      <c r="AF80" s="12"/>
      <c r="AG80" s="12"/>
      <c r="AH80" s="13"/>
      <c r="AI80" s="17"/>
      <c r="AJ80" s="125"/>
      <c r="AK80" s="20"/>
      <c r="AL80" s="12"/>
      <c r="AM80" s="12"/>
      <c r="AN80" s="12"/>
      <c r="AO80" s="13"/>
    </row>
    <row r="81" spans="1:41" x14ac:dyDescent="0.2">
      <c r="A81" s="126"/>
      <c r="B81" s="20"/>
      <c r="C81" s="12"/>
      <c r="D81" s="12"/>
      <c r="E81" s="12"/>
      <c r="F81" s="13"/>
      <c r="G81" s="17"/>
      <c r="H81" s="126"/>
      <c r="I81" s="20"/>
      <c r="J81" s="12"/>
      <c r="K81" s="12"/>
      <c r="L81" s="12"/>
      <c r="M81" s="13"/>
      <c r="N81" s="17"/>
      <c r="O81" s="126"/>
      <c r="P81" s="20"/>
      <c r="Q81" s="12"/>
      <c r="R81" s="12"/>
      <c r="S81" s="12"/>
      <c r="T81" s="13"/>
      <c r="U81" s="17"/>
      <c r="V81" s="126"/>
      <c r="W81" s="20"/>
      <c r="X81" s="12"/>
      <c r="Y81" s="12"/>
      <c r="Z81" s="12"/>
      <c r="AA81" s="13"/>
      <c r="AB81" s="17"/>
      <c r="AC81" s="126"/>
      <c r="AD81" s="20"/>
      <c r="AE81" s="12"/>
      <c r="AF81" s="12"/>
      <c r="AG81" s="12"/>
      <c r="AH81" s="13"/>
      <c r="AI81" s="17"/>
      <c r="AJ81" s="126"/>
      <c r="AK81" s="20"/>
      <c r="AL81" s="12"/>
      <c r="AM81" s="12"/>
      <c r="AN81" s="12"/>
      <c r="AO81" s="13"/>
    </row>
    <row r="82" spans="1:41" x14ac:dyDescent="0.2">
      <c r="A82" s="125"/>
      <c r="B82" s="20"/>
      <c r="C82" s="12"/>
      <c r="D82" s="12"/>
      <c r="E82" s="12"/>
      <c r="F82" s="13"/>
      <c r="G82" s="17"/>
      <c r="H82" s="125"/>
      <c r="I82" s="20"/>
      <c r="J82" s="12"/>
      <c r="K82" s="12"/>
      <c r="L82" s="12"/>
      <c r="M82" s="13"/>
      <c r="N82" s="17"/>
      <c r="O82" s="125"/>
      <c r="P82" s="20"/>
      <c r="Q82" s="12"/>
      <c r="R82" s="12"/>
      <c r="S82" s="12"/>
      <c r="T82" s="13"/>
      <c r="U82" s="17"/>
      <c r="V82" s="125"/>
      <c r="W82" s="20"/>
      <c r="X82" s="12"/>
      <c r="Y82" s="12"/>
      <c r="Z82" s="12"/>
      <c r="AA82" s="13"/>
      <c r="AB82" s="17"/>
      <c r="AC82" s="125"/>
      <c r="AD82" s="20"/>
      <c r="AE82" s="12"/>
      <c r="AF82" s="12"/>
      <c r="AG82" s="12"/>
      <c r="AH82" s="13"/>
      <c r="AI82" s="17"/>
      <c r="AJ82" s="125"/>
      <c r="AK82" s="20"/>
      <c r="AL82" s="12"/>
      <c r="AM82" s="12"/>
      <c r="AN82" s="12"/>
      <c r="AO82" s="13"/>
    </row>
    <row r="83" spans="1:41" x14ac:dyDescent="0.2">
      <c r="A83" s="126"/>
      <c r="B83" s="20"/>
      <c r="C83" s="12"/>
      <c r="D83" s="12"/>
      <c r="E83" s="12"/>
      <c r="F83" s="13"/>
      <c r="G83" s="17"/>
      <c r="H83" s="126"/>
      <c r="I83" s="20"/>
      <c r="J83" s="12"/>
      <c r="K83" s="12"/>
      <c r="L83" s="12"/>
      <c r="M83" s="13"/>
      <c r="N83" s="17"/>
      <c r="O83" s="126"/>
      <c r="P83" s="20"/>
      <c r="Q83" s="12"/>
      <c r="R83" s="12"/>
      <c r="S83" s="12"/>
      <c r="T83" s="13"/>
      <c r="U83" s="17"/>
      <c r="V83" s="126"/>
      <c r="W83" s="20"/>
      <c r="X83" s="12"/>
      <c r="Y83" s="12"/>
      <c r="Z83" s="12"/>
      <c r="AA83" s="13"/>
      <c r="AB83" s="17"/>
      <c r="AC83" s="126"/>
      <c r="AD83" s="20"/>
      <c r="AE83" s="12"/>
      <c r="AF83" s="12"/>
      <c r="AG83" s="12"/>
      <c r="AH83" s="13"/>
      <c r="AI83" s="17"/>
      <c r="AJ83" s="126"/>
      <c r="AK83" s="20"/>
      <c r="AL83" s="12"/>
      <c r="AM83" s="12"/>
      <c r="AN83" s="12"/>
      <c r="AO83" s="13"/>
    </row>
    <row r="84" spans="1:41" x14ac:dyDescent="0.2">
      <c r="A84" s="125"/>
      <c r="B84" s="20"/>
      <c r="C84" s="12"/>
      <c r="D84" s="12"/>
      <c r="E84" s="12"/>
      <c r="F84" s="13"/>
      <c r="G84" s="17"/>
      <c r="H84" s="125"/>
      <c r="I84" s="20"/>
      <c r="J84" s="12"/>
      <c r="K84" s="12"/>
      <c r="L84" s="12"/>
      <c r="M84" s="13"/>
      <c r="N84" s="17"/>
      <c r="O84" s="125"/>
      <c r="P84" s="20"/>
      <c r="Q84" s="12"/>
      <c r="R84" s="12"/>
      <c r="S84" s="12"/>
      <c r="T84" s="13"/>
      <c r="U84" s="17"/>
      <c r="V84" s="125"/>
      <c r="W84" s="20"/>
      <c r="X84" s="12"/>
      <c r="Y84" s="12"/>
      <c r="Z84" s="12"/>
      <c r="AA84" s="13"/>
      <c r="AB84" s="17"/>
      <c r="AC84" s="125"/>
      <c r="AD84" s="20"/>
      <c r="AE84" s="12"/>
      <c r="AF84" s="12"/>
      <c r="AG84" s="12"/>
      <c r="AH84" s="13"/>
      <c r="AI84" s="17"/>
      <c r="AJ84" s="125"/>
      <c r="AK84" s="20"/>
      <c r="AL84" s="12"/>
      <c r="AM84" s="12"/>
      <c r="AN84" s="12"/>
      <c r="AO84" s="13"/>
    </row>
    <row r="85" spans="1:41" ht="13.5" thickBot="1" x14ac:dyDescent="0.25">
      <c r="A85" s="126"/>
      <c r="B85" s="25"/>
      <c r="C85" s="26"/>
      <c r="D85" s="26"/>
      <c r="E85" s="26"/>
      <c r="F85" s="27"/>
      <c r="G85" s="17"/>
      <c r="H85" s="126"/>
      <c r="I85" s="25"/>
      <c r="J85" s="26"/>
      <c r="K85" s="26"/>
      <c r="L85" s="26"/>
      <c r="M85" s="27"/>
      <c r="N85" s="17"/>
      <c r="O85" s="126"/>
      <c r="P85" s="25"/>
      <c r="Q85" s="26"/>
      <c r="R85" s="26"/>
      <c r="S85" s="26"/>
      <c r="T85" s="27"/>
      <c r="U85" s="17"/>
      <c r="V85" s="126"/>
      <c r="W85" s="25"/>
      <c r="X85" s="26"/>
      <c r="Y85" s="26"/>
      <c r="Z85" s="26"/>
      <c r="AA85" s="27"/>
      <c r="AB85" s="17"/>
      <c r="AC85" s="126"/>
      <c r="AD85" s="25"/>
      <c r="AE85" s="26"/>
      <c r="AF85" s="26"/>
      <c r="AG85" s="26"/>
      <c r="AH85" s="27"/>
      <c r="AI85" s="17"/>
      <c r="AJ85" s="126"/>
      <c r="AK85" s="25"/>
      <c r="AL85" s="26"/>
      <c r="AM85" s="26"/>
      <c r="AN85" s="26"/>
      <c r="AO85" s="27"/>
    </row>
    <row r="86" spans="1:41" ht="14.25" thickTop="1" thickBot="1" x14ac:dyDescent="0.25">
      <c r="A86" s="16" t="s">
        <v>9</v>
      </c>
      <c r="B86" s="14">
        <f>SUM(B62:B85)</f>
        <v>0</v>
      </c>
      <c r="C86" s="14">
        <f>SUM(C62:C85)</f>
        <v>0</v>
      </c>
      <c r="D86" s="14">
        <f>SUM(D62:D85)</f>
        <v>0</v>
      </c>
      <c r="E86" s="14">
        <f>SUM(E62:E85)</f>
        <v>0</v>
      </c>
      <c r="F86" s="14">
        <f>SUM(F62:F85)</f>
        <v>0</v>
      </c>
      <c r="G86" s="17"/>
      <c r="H86" s="16" t="s">
        <v>9</v>
      </c>
      <c r="I86" s="14">
        <f>SUM(I62:I85)</f>
        <v>0</v>
      </c>
      <c r="J86" s="14">
        <f>SUM(J62:J85)</f>
        <v>0</v>
      </c>
      <c r="K86" s="14">
        <f>SUM(K62:K85)</f>
        <v>0</v>
      </c>
      <c r="L86" s="14">
        <f>SUM(L62:L85)</f>
        <v>0</v>
      </c>
      <c r="M86" s="14">
        <f>SUM(M62:M85)</f>
        <v>0</v>
      </c>
      <c r="N86" s="17"/>
      <c r="O86" s="16" t="s">
        <v>9</v>
      </c>
      <c r="P86" s="14">
        <f>SUM(P62:P85)</f>
        <v>0</v>
      </c>
      <c r="Q86" s="14">
        <f>SUM(Q62:Q85)</f>
        <v>0</v>
      </c>
      <c r="R86" s="14">
        <f>SUM(R62:R85)</f>
        <v>0</v>
      </c>
      <c r="S86" s="14">
        <f>SUM(S62:S85)</f>
        <v>0</v>
      </c>
      <c r="T86" s="14">
        <f>SUM(T62:T85)</f>
        <v>0</v>
      </c>
      <c r="U86" s="17"/>
      <c r="V86" s="16" t="s">
        <v>9</v>
      </c>
      <c r="W86" s="14">
        <f>SUM(W62:W85)</f>
        <v>0</v>
      </c>
      <c r="X86" s="14">
        <f>SUM(X62:X85)</f>
        <v>0</v>
      </c>
      <c r="Y86" s="14">
        <f>SUM(Y62:Y85)</f>
        <v>0</v>
      </c>
      <c r="Z86" s="14">
        <f>SUM(Z62:Z85)</f>
        <v>0</v>
      </c>
      <c r="AA86" s="14">
        <f>SUM(AA62:AA85)</f>
        <v>0</v>
      </c>
      <c r="AB86" s="17"/>
      <c r="AC86" s="16" t="s">
        <v>9</v>
      </c>
      <c r="AD86" s="14">
        <f>SUM(AD62:AD85)</f>
        <v>0</v>
      </c>
      <c r="AE86" s="14">
        <f>SUM(AE62:AE85)</f>
        <v>0</v>
      </c>
      <c r="AF86" s="14">
        <f>SUM(AF62:AF85)</f>
        <v>0</v>
      </c>
      <c r="AG86" s="14">
        <f>SUM(AG62:AG85)</f>
        <v>0</v>
      </c>
      <c r="AH86" s="14">
        <f>SUM(AH62:AH85)</f>
        <v>0</v>
      </c>
      <c r="AI86" s="17"/>
      <c r="AJ86" s="16" t="s">
        <v>9</v>
      </c>
      <c r="AK86" s="14">
        <f>SUM(AK62:AK85)</f>
        <v>0</v>
      </c>
      <c r="AL86" s="14">
        <f>SUM(AL62:AL85)</f>
        <v>0</v>
      </c>
      <c r="AM86" s="14">
        <f>SUM(AM62:AM85)</f>
        <v>0</v>
      </c>
      <c r="AN86" s="14">
        <f>SUM(AN62:AN85)</f>
        <v>0</v>
      </c>
      <c r="AO86" s="14">
        <f>SUM(AO62:AO85)</f>
        <v>0</v>
      </c>
    </row>
    <row r="87" spans="1:41" s="5" customFormat="1" ht="13.5" thickTop="1" x14ac:dyDescent="0.2">
      <c r="A87" s="21"/>
      <c r="B87" s="22"/>
      <c r="C87" s="22"/>
      <c r="D87" s="22"/>
      <c r="E87" s="22"/>
      <c r="F87" s="22"/>
      <c r="G87" s="18"/>
      <c r="H87" s="21"/>
      <c r="I87" s="22"/>
      <c r="J87" s="22"/>
      <c r="K87" s="22"/>
      <c r="L87" s="22"/>
      <c r="M87" s="22"/>
      <c r="N87" s="18"/>
      <c r="O87" s="21"/>
      <c r="P87" s="22"/>
      <c r="Q87" s="22"/>
      <c r="R87" s="22"/>
      <c r="S87" s="22"/>
      <c r="T87" s="22"/>
      <c r="U87" s="18"/>
      <c r="V87" s="21"/>
      <c r="W87" s="22"/>
      <c r="X87" s="22"/>
      <c r="Y87" s="22"/>
      <c r="Z87" s="22"/>
      <c r="AA87" s="22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</row>
  </sheetData>
  <sheetProtection algorithmName="SHA-512" hashValue="3YmWx1EmIf1MNnJkcHMih3GYK3SvaUn+z6lB33up3ojdoNNrV9shv2NUtKVdQLYRNGR12UkCxZqxLprWWNHU0g==" saltValue="aXMmAivHGTYBY/TY1CJcHQ==" spinCount="100000" sheet="1" objects="1" scenarios="1"/>
  <mergeCells count="235">
    <mergeCell ref="AC84:AC85"/>
    <mergeCell ref="AJ84:AJ85"/>
    <mergeCell ref="V34:V35"/>
    <mergeCell ref="AC34:AC35"/>
    <mergeCell ref="AJ34:AJ35"/>
    <mergeCell ref="A82:A83"/>
    <mergeCell ref="H82:H83"/>
    <mergeCell ref="A84:A85"/>
    <mergeCell ref="H84:H85"/>
    <mergeCell ref="O84:O85"/>
    <mergeCell ref="V84:V85"/>
    <mergeCell ref="O82:O83"/>
    <mergeCell ref="A78:A79"/>
    <mergeCell ref="H78:H79"/>
    <mergeCell ref="O78:O79"/>
    <mergeCell ref="V78:V79"/>
    <mergeCell ref="AC82:AC83"/>
    <mergeCell ref="AJ82:AJ83"/>
    <mergeCell ref="A80:A81"/>
    <mergeCell ref="H80:H81"/>
    <mergeCell ref="O80:O81"/>
    <mergeCell ref="V80:V81"/>
    <mergeCell ref="V82:V83"/>
    <mergeCell ref="AC78:AC79"/>
    <mergeCell ref="AJ78:AJ79"/>
    <mergeCell ref="AC80:AC81"/>
    <mergeCell ref="AJ80:AJ81"/>
    <mergeCell ref="AC76:AC77"/>
    <mergeCell ref="AJ76:AJ77"/>
    <mergeCell ref="A74:A75"/>
    <mergeCell ref="H74:H75"/>
    <mergeCell ref="A76:A77"/>
    <mergeCell ref="H76:H77"/>
    <mergeCell ref="O76:O77"/>
    <mergeCell ref="V76:V77"/>
    <mergeCell ref="O74:O75"/>
    <mergeCell ref="V74:V75"/>
    <mergeCell ref="A70:A71"/>
    <mergeCell ref="H70:H71"/>
    <mergeCell ref="O70:O71"/>
    <mergeCell ref="V70:V71"/>
    <mergeCell ref="AC74:AC75"/>
    <mergeCell ref="AJ74:AJ75"/>
    <mergeCell ref="A72:A73"/>
    <mergeCell ref="H72:H73"/>
    <mergeCell ref="O72:O73"/>
    <mergeCell ref="V72:V73"/>
    <mergeCell ref="AC70:AC71"/>
    <mergeCell ref="AJ70:AJ71"/>
    <mergeCell ref="AC72:AC73"/>
    <mergeCell ref="AJ72:AJ73"/>
    <mergeCell ref="AC68:AC69"/>
    <mergeCell ref="AJ68:AJ69"/>
    <mergeCell ref="A66:A67"/>
    <mergeCell ref="H66:H67"/>
    <mergeCell ref="A68:A69"/>
    <mergeCell ref="H68:H69"/>
    <mergeCell ref="O68:O69"/>
    <mergeCell ref="V68:V69"/>
    <mergeCell ref="O66:O67"/>
    <mergeCell ref="V66:V67"/>
    <mergeCell ref="A62:A63"/>
    <mergeCell ref="H62:H63"/>
    <mergeCell ref="O62:O63"/>
    <mergeCell ref="V62:V63"/>
    <mergeCell ref="AC66:AC67"/>
    <mergeCell ref="AJ66:AJ67"/>
    <mergeCell ref="A64:A65"/>
    <mergeCell ref="H64:H65"/>
    <mergeCell ref="O64:O65"/>
    <mergeCell ref="V64:V65"/>
    <mergeCell ref="AC62:AC63"/>
    <mergeCell ref="AJ62:AJ63"/>
    <mergeCell ref="AC64:AC65"/>
    <mergeCell ref="AJ64:AJ65"/>
    <mergeCell ref="AC60:AH60"/>
    <mergeCell ref="AJ60:AO60"/>
    <mergeCell ref="AC56:AC57"/>
    <mergeCell ref="AJ56:AJ57"/>
    <mergeCell ref="A60:F60"/>
    <mergeCell ref="H60:M60"/>
    <mergeCell ref="O60:T60"/>
    <mergeCell ref="V60:AA60"/>
    <mergeCell ref="O56:O57"/>
    <mergeCell ref="V56:V57"/>
    <mergeCell ref="A54:A55"/>
    <mergeCell ref="H54:H55"/>
    <mergeCell ref="O54:O55"/>
    <mergeCell ref="V54:V55"/>
    <mergeCell ref="A56:A57"/>
    <mergeCell ref="H56:H57"/>
    <mergeCell ref="AC52:AC53"/>
    <mergeCell ref="AJ52:AJ53"/>
    <mergeCell ref="AC54:AC55"/>
    <mergeCell ref="AJ54:AJ55"/>
    <mergeCell ref="A52:A53"/>
    <mergeCell ref="H52:H53"/>
    <mergeCell ref="O52:O53"/>
    <mergeCell ref="V52:V53"/>
    <mergeCell ref="A48:A49"/>
    <mergeCell ref="H48:H49"/>
    <mergeCell ref="AC44:AC45"/>
    <mergeCell ref="AJ44:AJ45"/>
    <mergeCell ref="AC46:AC47"/>
    <mergeCell ref="AJ46:AJ47"/>
    <mergeCell ref="AC50:AC51"/>
    <mergeCell ref="AJ50:AJ51"/>
    <mergeCell ref="AC48:AC49"/>
    <mergeCell ref="AJ48:AJ49"/>
    <mergeCell ref="A50:A51"/>
    <mergeCell ref="H50:H51"/>
    <mergeCell ref="O50:O51"/>
    <mergeCell ref="V50:V51"/>
    <mergeCell ref="O48:O49"/>
    <mergeCell ref="V48:V49"/>
    <mergeCell ref="A44:A45"/>
    <mergeCell ref="H44:H45"/>
    <mergeCell ref="O44:O45"/>
    <mergeCell ref="V44:V45"/>
    <mergeCell ref="AJ36:AJ37"/>
    <mergeCell ref="H36:H37"/>
    <mergeCell ref="O36:O37"/>
    <mergeCell ref="V36:V37"/>
    <mergeCell ref="A36:A37"/>
    <mergeCell ref="A40:A41"/>
    <mergeCell ref="H40:H41"/>
    <mergeCell ref="A38:A39"/>
    <mergeCell ref="H38:H39"/>
    <mergeCell ref="AC36:AC37"/>
    <mergeCell ref="O38:O39"/>
    <mergeCell ref="V38:V39"/>
    <mergeCell ref="A42:A43"/>
    <mergeCell ref="H42:H43"/>
    <mergeCell ref="A46:A47"/>
    <mergeCell ref="H46:H47"/>
    <mergeCell ref="O46:O47"/>
    <mergeCell ref="V46:V47"/>
    <mergeCell ref="AC38:AC39"/>
    <mergeCell ref="AJ38:AJ39"/>
    <mergeCell ref="AC42:AC43"/>
    <mergeCell ref="AJ42:AJ43"/>
    <mergeCell ref="AJ40:AJ41"/>
    <mergeCell ref="O42:O43"/>
    <mergeCell ref="V42:V43"/>
    <mergeCell ref="O40:O41"/>
    <mergeCell ref="V40:V41"/>
    <mergeCell ref="AC40:AC41"/>
    <mergeCell ref="AJ26:AJ27"/>
    <mergeCell ref="AC28:AC29"/>
    <mergeCell ref="AJ28:AJ29"/>
    <mergeCell ref="AJ32:AO32"/>
    <mergeCell ref="AC32:AH32"/>
    <mergeCell ref="A32:F32"/>
    <mergeCell ref="H32:M32"/>
    <mergeCell ref="A34:A35"/>
    <mergeCell ref="H34:H35"/>
    <mergeCell ref="O32:T32"/>
    <mergeCell ref="A26:A27"/>
    <mergeCell ref="H26:H27"/>
    <mergeCell ref="O26:O27"/>
    <mergeCell ref="V26:V27"/>
    <mergeCell ref="A28:A29"/>
    <mergeCell ref="H28:H29"/>
    <mergeCell ref="O28:O29"/>
    <mergeCell ref="V28:V29"/>
    <mergeCell ref="V32:AA32"/>
    <mergeCell ref="AC26:AC27"/>
    <mergeCell ref="O34:O35"/>
    <mergeCell ref="AJ22:AJ23"/>
    <mergeCell ref="A24:A25"/>
    <mergeCell ref="H24:H25"/>
    <mergeCell ref="O24:O25"/>
    <mergeCell ref="V24:V25"/>
    <mergeCell ref="AC24:AC25"/>
    <mergeCell ref="AJ24:AJ25"/>
    <mergeCell ref="A22:A23"/>
    <mergeCell ref="H22:H23"/>
    <mergeCell ref="O22:O23"/>
    <mergeCell ref="V22:V23"/>
    <mergeCell ref="AJ14:AJ15"/>
    <mergeCell ref="AC16:AC17"/>
    <mergeCell ref="AJ16:AJ17"/>
    <mergeCell ref="AC20:AC21"/>
    <mergeCell ref="AJ20:AJ21"/>
    <mergeCell ref="A18:A19"/>
    <mergeCell ref="H18:H19"/>
    <mergeCell ref="A20:A21"/>
    <mergeCell ref="H20:H21"/>
    <mergeCell ref="O20:O21"/>
    <mergeCell ref="V20:V21"/>
    <mergeCell ref="O18:O19"/>
    <mergeCell ref="V18:V19"/>
    <mergeCell ref="A14:A15"/>
    <mergeCell ref="H14:H15"/>
    <mergeCell ref="O14:O15"/>
    <mergeCell ref="V14:V15"/>
    <mergeCell ref="A16:A17"/>
    <mergeCell ref="O6:O7"/>
    <mergeCell ref="V6:V7"/>
    <mergeCell ref="A12:A13"/>
    <mergeCell ref="H12:H13"/>
    <mergeCell ref="O12:O13"/>
    <mergeCell ref="A10:A11"/>
    <mergeCell ref="H10:H11"/>
    <mergeCell ref="O10:O11"/>
    <mergeCell ref="V10:V11"/>
    <mergeCell ref="A8:A9"/>
    <mergeCell ref="H8:H9"/>
    <mergeCell ref="O8:O9"/>
    <mergeCell ref="V8:V9"/>
    <mergeCell ref="V12:V13"/>
    <mergeCell ref="A1:AO2"/>
    <mergeCell ref="A4:F4"/>
    <mergeCell ref="H4:M4"/>
    <mergeCell ref="O4:T4"/>
    <mergeCell ref="V4:AA4"/>
    <mergeCell ref="AC4:AH4"/>
    <mergeCell ref="AJ4:AO4"/>
    <mergeCell ref="AC22:AC23"/>
    <mergeCell ref="A6:A7"/>
    <mergeCell ref="AJ6:AJ7"/>
    <mergeCell ref="AC8:AC9"/>
    <mergeCell ref="AJ8:AJ9"/>
    <mergeCell ref="AC12:AC13"/>
    <mergeCell ref="AJ12:AJ13"/>
    <mergeCell ref="AJ10:AJ11"/>
    <mergeCell ref="AC10:AC11"/>
    <mergeCell ref="AC6:AC7"/>
    <mergeCell ref="AC18:AC19"/>
    <mergeCell ref="AJ18:AJ19"/>
    <mergeCell ref="H16:H17"/>
    <mergeCell ref="O16:O17"/>
    <mergeCell ref="V16:V17"/>
    <mergeCell ref="AC14:AC15"/>
    <mergeCell ref="H6:H7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8"/>
  <sheetViews>
    <sheetView zoomScale="40" zoomScaleNormal="40" workbookViewId="0">
      <selection activeCell="Z21" sqref="Z21"/>
    </sheetView>
  </sheetViews>
  <sheetFormatPr defaultRowHeight="12.75" x14ac:dyDescent="0.2"/>
  <cols>
    <col min="1" max="1" width="64" bestFit="1" customWidth="1"/>
    <col min="2" max="13" width="10.85546875" style="1" bestFit="1" customWidth="1"/>
    <col min="14" max="14" width="27.7109375" style="1" bestFit="1" customWidth="1"/>
    <col min="15" max="15" width="16.85546875" style="1" customWidth="1"/>
    <col min="16" max="16" width="20.7109375" customWidth="1"/>
    <col min="17" max="17" width="28.7109375" bestFit="1" customWidth="1"/>
    <col min="18" max="18" width="11.85546875" customWidth="1"/>
    <col min="20" max="20" width="11.42578125" customWidth="1"/>
  </cols>
  <sheetData>
    <row r="1" spans="1:22" ht="57.75" customHeight="1" thickTop="1" thickBot="1" x14ac:dyDescent="0.25">
      <c r="A1" s="153" t="s">
        <v>70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5"/>
      <c r="O1" s="156"/>
      <c r="Q1" s="149" t="s">
        <v>32</v>
      </c>
      <c r="R1" s="149"/>
    </row>
    <row r="2" spans="1:22" ht="31.5" thickTop="1" thickBot="1" x14ac:dyDescent="0.25">
      <c r="A2" s="139" t="s">
        <v>28</v>
      </c>
      <c r="B2" s="144" t="s">
        <v>68</v>
      </c>
      <c r="C2" s="144"/>
      <c r="D2" s="144" t="s">
        <v>75</v>
      </c>
      <c r="E2" s="144"/>
      <c r="F2" s="143" t="s">
        <v>76</v>
      </c>
      <c r="G2" s="143"/>
      <c r="H2" s="141" t="s">
        <v>77</v>
      </c>
      <c r="I2" s="142"/>
      <c r="J2" s="141" t="s">
        <v>78</v>
      </c>
      <c r="K2" s="142"/>
      <c r="L2" s="143" t="s">
        <v>52</v>
      </c>
      <c r="M2" s="143"/>
      <c r="N2" s="147" t="s">
        <v>31</v>
      </c>
      <c r="O2" s="145" t="s">
        <v>9</v>
      </c>
      <c r="Q2" s="149"/>
      <c r="R2" s="149"/>
    </row>
    <row r="3" spans="1:22" ht="31.5" thickTop="1" thickBot="1" x14ac:dyDescent="0.25">
      <c r="A3" s="140"/>
      <c r="B3" s="52" t="s">
        <v>29</v>
      </c>
      <c r="C3" s="52" t="s">
        <v>30</v>
      </c>
      <c r="D3" s="52" t="s">
        <v>29</v>
      </c>
      <c r="E3" s="52" t="s">
        <v>30</v>
      </c>
      <c r="F3" s="52" t="s">
        <v>29</v>
      </c>
      <c r="G3" s="52" t="s">
        <v>30</v>
      </c>
      <c r="H3" s="52" t="s">
        <v>29</v>
      </c>
      <c r="I3" s="52" t="s">
        <v>30</v>
      </c>
      <c r="J3" s="52" t="s">
        <v>29</v>
      </c>
      <c r="K3" s="52" t="s">
        <v>30</v>
      </c>
      <c r="L3" s="52" t="s">
        <v>29</v>
      </c>
      <c r="M3" s="52" t="s">
        <v>30</v>
      </c>
      <c r="N3" s="148"/>
      <c r="O3" s="146"/>
      <c r="Q3" s="149"/>
      <c r="R3" s="149"/>
      <c r="T3" s="2"/>
      <c r="U3" s="2"/>
    </row>
    <row r="4" spans="1:22" s="46" customFormat="1" ht="30" customHeight="1" thickTop="1" thickBot="1" x14ac:dyDescent="0.4">
      <c r="A4" s="138" t="s">
        <v>65</v>
      </c>
      <c r="B4" s="57">
        <v>4</v>
      </c>
      <c r="C4" s="58"/>
      <c r="D4" s="57">
        <v>1</v>
      </c>
      <c r="E4" s="58"/>
      <c r="F4" s="57"/>
      <c r="G4" s="58"/>
      <c r="H4" s="57"/>
      <c r="I4" s="58"/>
      <c r="J4" s="57"/>
      <c r="K4" s="58"/>
      <c r="L4" s="57"/>
      <c r="M4" s="58"/>
      <c r="N4" s="136">
        <f>Penalidades!H3</f>
        <v>0</v>
      </c>
      <c r="O4" s="131">
        <f>SUM(B5:M5)-N4</f>
        <v>5</v>
      </c>
      <c r="Q4" s="150" t="s">
        <v>10</v>
      </c>
      <c r="R4" s="151">
        <v>12</v>
      </c>
      <c r="T4" s="47"/>
      <c r="U4" s="48"/>
      <c r="V4"/>
    </row>
    <row r="5" spans="1:22" s="46" customFormat="1" ht="30" customHeight="1" thickTop="1" thickBot="1" x14ac:dyDescent="0.4">
      <c r="A5" s="138"/>
      <c r="B5" s="134">
        <f>B4+C4</f>
        <v>4</v>
      </c>
      <c r="C5" s="135"/>
      <c r="D5" s="134">
        <f>D4+E4</f>
        <v>1</v>
      </c>
      <c r="E5" s="135"/>
      <c r="F5" s="134">
        <f>F4+G4</f>
        <v>0</v>
      </c>
      <c r="G5" s="135"/>
      <c r="H5" s="134">
        <f>H4+I4</f>
        <v>0</v>
      </c>
      <c r="I5" s="135"/>
      <c r="J5" s="134">
        <f>J4+K4</f>
        <v>0</v>
      </c>
      <c r="K5" s="135"/>
      <c r="L5" s="134">
        <f>L4+M4</f>
        <v>0</v>
      </c>
      <c r="M5" s="135"/>
      <c r="N5" s="137"/>
      <c r="O5" s="131"/>
      <c r="Q5" s="150"/>
      <c r="R5" s="152"/>
      <c r="T5" s="47"/>
      <c r="U5" s="48"/>
      <c r="V5"/>
    </row>
    <row r="6" spans="1:22" s="46" customFormat="1" ht="30" customHeight="1" thickTop="1" thickBot="1" x14ac:dyDescent="0.4">
      <c r="A6" s="138" t="s">
        <v>51</v>
      </c>
      <c r="B6" s="57"/>
      <c r="C6" s="58"/>
      <c r="D6" s="57">
        <v>3</v>
      </c>
      <c r="E6" s="58"/>
      <c r="F6" s="57"/>
      <c r="G6" s="58"/>
      <c r="H6" s="57"/>
      <c r="I6" s="58"/>
      <c r="J6" s="57"/>
      <c r="K6" s="58"/>
      <c r="L6" s="57"/>
      <c r="M6" s="58"/>
      <c r="N6" s="136">
        <f>Penalidades!H4</f>
        <v>6</v>
      </c>
      <c r="O6" s="131">
        <f>SUM(B7:M7)-N6</f>
        <v>-3</v>
      </c>
      <c r="Q6" s="150" t="s">
        <v>11</v>
      </c>
      <c r="R6" s="151">
        <v>11</v>
      </c>
      <c r="T6" s="47"/>
      <c r="U6" s="48"/>
      <c r="V6"/>
    </row>
    <row r="7" spans="1:22" s="46" customFormat="1" ht="30" customHeight="1" thickTop="1" thickBot="1" x14ac:dyDescent="0.4">
      <c r="A7" s="138"/>
      <c r="B7" s="134">
        <f>B6+C6</f>
        <v>0</v>
      </c>
      <c r="C7" s="135"/>
      <c r="D7" s="134">
        <f>D6+E6</f>
        <v>3</v>
      </c>
      <c r="E7" s="135"/>
      <c r="F7" s="134">
        <f>F6+G6</f>
        <v>0</v>
      </c>
      <c r="G7" s="135"/>
      <c r="H7" s="134">
        <f>H6+I6</f>
        <v>0</v>
      </c>
      <c r="I7" s="135"/>
      <c r="J7" s="134">
        <f>J6+K6</f>
        <v>0</v>
      </c>
      <c r="K7" s="135"/>
      <c r="L7" s="134">
        <f>L6+M6</f>
        <v>0</v>
      </c>
      <c r="M7" s="135"/>
      <c r="N7" s="137"/>
      <c r="O7" s="131"/>
      <c r="Q7" s="150"/>
      <c r="R7" s="152"/>
      <c r="T7" s="47"/>
      <c r="U7" s="48"/>
      <c r="V7"/>
    </row>
    <row r="8" spans="1:22" s="46" customFormat="1" ht="30" customHeight="1" thickTop="1" thickBot="1" x14ac:dyDescent="0.4">
      <c r="A8" s="138" t="s">
        <v>72</v>
      </c>
      <c r="B8" s="57">
        <v>8</v>
      </c>
      <c r="C8" s="58"/>
      <c r="D8" s="57">
        <v>4</v>
      </c>
      <c r="E8" s="58"/>
      <c r="F8" s="57"/>
      <c r="G8" s="58"/>
      <c r="H8" s="57"/>
      <c r="I8" s="58"/>
      <c r="J8" s="57"/>
      <c r="K8" s="58"/>
      <c r="L8" s="57"/>
      <c r="M8" s="58"/>
      <c r="N8" s="136">
        <f>Penalidades!H5</f>
        <v>3</v>
      </c>
      <c r="O8" s="131">
        <f>SUM(B9:M9)-N8</f>
        <v>9</v>
      </c>
      <c r="Q8" s="150" t="s">
        <v>12</v>
      </c>
      <c r="R8" s="151">
        <v>10</v>
      </c>
      <c r="T8" s="47"/>
      <c r="U8" s="48"/>
      <c r="V8"/>
    </row>
    <row r="9" spans="1:22" s="46" customFormat="1" ht="30" customHeight="1" thickTop="1" thickBot="1" x14ac:dyDescent="0.4">
      <c r="A9" s="138"/>
      <c r="B9" s="134">
        <f>B8+C8</f>
        <v>8</v>
      </c>
      <c r="C9" s="135"/>
      <c r="D9" s="134">
        <f>D8+E8</f>
        <v>4</v>
      </c>
      <c r="E9" s="135"/>
      <c r="F9" s="134">
        <f>F8+G8</f>
        <v>0</v>
      </c>
      <c r="G9" s="135"/>
      <c r="H9" s="134">
        <f>H8+I8</f>
        <v>0</v>
      </c>
      <c r="I9" s="135"/>
      <c r="J9" s="134">
        <f>J8+K8</f>
        <v>0</v>
      </c>
      <c r="K9" s="135"/>
      <c r="L9" s="134">
        <f>L8+M8</f>
        <v>0</v>
      </c>
      <c r="M9" s="135"/>
      <c r="N9" s="137"/>
      <c r="O9" s="131"/>
      <c r="Q9" s="150"/>
      <c r="R9" s="152"/>
      <c r="T9" s="49"/>
      <c r="U9" s="48"/>
      <c r="V9"/>
    </row>
    <row r="10" spans="1:22" s="46" customFormat="1" ht="30" customHeight="1" thickTop="1" thickBot="1" x14ac:dyDescent="0.4">
      <c r="A10" s="138" t="s">
        <v>73</v>
      </c>
      <c r="B10" s="57">
        <v>12</v>
      </c>
      <c r="C10" s="58"/>
      <c r="D10" s="57">
        <v>8</v>
      </c>
      <c r="E10" s="58"/>
      <c r="F10" s="57"/>
      <c r="G10" s="58"/>
      <c r="H10" s="57"/>
      <c r="I10" s="58"/>
      <c r="J10" s="57"/>
      <c r="K10" s="58"/>
      <c r="L10" s="57"/>
      <c r="M10" s="58"/>
      <c r="N10" s="136">
        <f>Penalidades!H6</f>
        <v>6</v>
      </c>
      <c r="O10" s="131">
        <f>SUM(B11:M11)-N10</f>
        <v>14</v>
      </c>
      <c r="Q10" s="150" t="s">
        <v>13</v>
      </c>
      <c r="R10" s="151">
        <v>9</v>
      </c>
      <c r="T10" s="49"/>
      <c r="U10" s="48"/>
      <c r="V10"/>
    </row>
    <row r="11" spans="1:22" s="46" customFormat="1" ht="30" customHeight="1" thickTop="1" thickBot="1" x14ac:dyDescent="0.4">
      <c r="A11" s="138"/>
      <c r="B11" s="134">
        <f>B10+C10</f>
        <v>12</v>
      </c>
      <c r="C11" s="135"/>
      <c r="D11" s="134">
        <f>D10+E10</f>
        <v>8</v>
      </c>
      <c r="E11" s="135"/>
      <c r="F11" s="134">
        <f>F10+G10</f>
        <v>0</v>
      </c>
      <c r="G11" s="135"/>
      <c r="H11" s="134">
        <f>H10+I10</f>
        <v>0</v>
      </c>
      <c r="I11" s="135"/>
      <c r="J11" s="134">
        <f>J10+K10</f>
        <v>0</v>
      </c>
      <c r="K11" s="135"/>
      <c r="L11" s="134">
        <f>L10+M10</f>
        <v>0</v>
      </c>
      <c r="M11" s="135"/>
      <c r="N11" s="137"/>
      <c r="O11" s="131"/>
      <c r="Q11" s="150"/>
      <c r="R11" s="152"/>
      <c r="T11" s="49"/>
      <c r="U11" s="48"/>
      <c r="V11"/>
    </row>
    <row r="12" spans="1:22" s="46" customFormat="1" ht="30" customHeight="1" thickTop="1" thickBot="1" x14ac:dyDescent="0.4">
      <c r="A12" s="138" t="s">
        <v>48</v>
      </c>
      <c r="B12" s="57">
        <v>5</v>
      </c>
      <c r="C12" s="58"/>
      <c r="D12" s="57">
        <v>2</v>
      </c>
      <c r="E12" s="58"/>
      <c r="F12" s="57"/>
      <c r="G12" s="58"/>
      <c r="H12" s="57"/>
      <c r="I12" s="58"/>
      <c r="J12" s="57"/>
      <c r="K12" s="58"/>
      <c r="L12" s="57"/>
      <c r="M12" s="58"/>
      <c r="N12" s="136">
        <f>Penalidades!H7</f>
        <v>3</v>
      </c>
      <c r="O12" s="131">
        <f>SUM(B13:M13)-N12</f>
        <v>4</v>
      </c>
      <c r="Q12" s="150" t="s">
        <v>14</v>
      </c>
      <c r="R12" s="151">
        <v>8</v>
      </c>
      <c r="T12" s="49"/>
      <c r="U12" s="48"/>
      <c r="V12"/>
    </row>
    <row r="13" spans="1:22" s="46" customFormat="1" ht="30" customHeight="1" thickTop="1" thickBot="1" x14ac:dyDescent="0.4">
      <c r="A13" s="138"/>
      <c r="B13" s="134">
        <f>B12+C12</f>
        <v>5</v>
      </c>
      <c r="C13" s="135"/>
      <c r="D13" s="134">
        <f>D12+E12</f>
        <v>2</v>
      </c>
      <c r="E13" s="135"/>
      <c r="F13" s="134">
        <f>F12+G12</f>
        <v>0</v>
      </c>
      <c r="G13" s="135"/>
      <c r="H13" s="134">
        <f>H12+I12</f>
        <v>0</v>
      </c>
      <c r="I13" s="135"/>
      <c r="J13" s="134">
        <f>J12+K12</f>
        <v>0</v>
      </c>
      <c r="K13" s="135"/>
      <c r="L13" s="134">
        <f>L12+M12</f>
        <v>0</v>
      </c>
      <c r="M13" s="135"/>
      <c r="N13" s="137"/>
      <c r="O13" s="131"/>
      <c r="Q13" s="150"/>
      <c r="R13" s="152"/>
      <c r="T13" s="49"/>
      <c r="U13" s="48"/>
      <c r="V13"/>
    </row>
    <row r="14" spans="1:22" s="46" customFormat="1" ht="30" customHeight="1" thickTop="1" thickBot="1" x14ac:dyDescent="0.4">
      <c r="A14" s="138" t="s">
        <v>67</v>
      </c>
      <c r="B14" s="57">
        <v>9</v>
      </c>
      <c r="C14" s="58"/>
      <c r="D14" s="57">
        <v>7</v>
      </c>
      <c r="E14" s="58"/>
      <c r="F14" s="57"/>
      <c r="G14" s="58"/>
      <c r="H14" s="57"/>
      <c r="I14" s="58"/>
      <c r="J14" s="57"/>
      <c r="K14" s="58"/>
      <c r="L14" s="57"/>
      <c r="M14" s="58"/>
      <c r="N14" s="136">
        <f>Penalidades!H8</f>
        <v>0</v>
      </c>
      <c r="O14" s="131">
        <f>SUM(B15:M15)-N14</f>
        <v>16</v>
      </c>
      <c r="Q14" s="150" t="s">
        <v>15</v>
      </c>
      <c r="R14" s="151">
        <v>7</v>
      </c>
      <c r="T14" s="49"/>
      <c r="U14" s="48"/>
      <c r="V14"/>
    </row>
    <row r="15" spans="1:22" s="46" customFormat="1" ht="30" customHeight="1" thickTop="1" thickBot="1" x14ac:dyDescent="0.4">
      <c r="A15" s="138"/>
      <c r="B15" s="134">
        <f>B14+C14</f>
        <v>9</v>
      </c>
      <c r="C15" s="135"/>
      <c r="D15" s="134">
        <f>D14+E14</f>
        <v>7</v>
      </c>
      <c r="E15" s="135"/>
      <c r="F15" s="134">
        <f>F14+G14</f>
        <v>0</v>
      </c>
      <c r="G15" s="135"/>
      <c r="H15" s="134">
        <f>H14+I14</f>
        <v>0</v>
      </c>
      <c r="I15" s="135"/>
      <c r="J15" s="134">
        <f>J14+K14</f>
        <v>0</v>
      </c>
      <c r="K15" s="135"/>
      <c r="L15" s="134">
        <f>L14+M14</f>
        <v>0</v>
      </c>
      <c r="M15" s="135"/>
      <c r="N15" s="137"/>
      <c r="O15" s="131"/>
      <c r="Q15" s="150"/>
      <c r="R15" s="152"/>
      <c r="T15" s="49"/>
      <c r="U15" s="48"/>
      <c r="V15"/>
    </row>
    <row r="16" spans="1:22" s="46" customFormat="1" ht="30" customHeight="1" thickTop="1" thickBot="1" x14ac:dyDescent="0.4">
      <c r="A16" s="138" t="s">
        <v>66</v>
      </c>
      <c r="B16" s="57">
        <v>7</v>
      </c>
      <c r="C16" s="58"/>
      <c r="D16" s="57">
        <v>11</v>
      </c>
      <c r="E16" s="58"/>
      <c r="F16" s="57"/>
      <c r="G16" s="58"/>
      <c r="H16" s="57"/>
      <c r="I16" s="58"/>
      <c r="J16" s="57"/>
      <c r="K16" s="58"/>
      <c r="L16" s="57"/>
      <c r="M16" s="58"/>
      <c r="N16" s="136">
        <f>Penalidades!H9</f>
        <v>0</v>
      </c>
      <c r="O16" s="131">
        <f>SUM(B17:M17)-N16</f>
        <v>18</v>
      </c>
      <c r="Q16" s="150" t="s">
        <v>16</v>
      </c>
      <c r="R16" s="151">
        <v>6</v>
      </c>
      <c r="T16" s="49"/>
      <c r="U16" s="48"/>
      <c r="V16"/>
    </row>
    <row r="17" spans="1:22" s="46" customFormat="1" ht="30" customHeight="1" thickTop="1" thickBot="1" x14ac:dyDescent="0.4">
      <c r="A17" s="138"/>
      <c r="B17" s="134">
        <f>B16+C16</f>
        <v>7</v>
      </c>
      <c r="C17" s="135"/>
      <c r="D17" s="134">
        <f>D16+E16</f>
        <v>11</v>
      </c>
      <c r="E17" s="135"/>
      <c r="F17" s="134">
        <f>F16+G16</f>
        <v>0</v>
      </c>
      <c r="G17" s="135"/>
      <c r="H17" s="134">
        <f>H16+I16</f>
        <v>0</v>
      </c>
      <c r="I17" s="135"/>
      <c r="J17" s="134">
        <f>J16+K16</f>
        <v>0</v>
      </c>
      <c r="K17" s="135"/>
      <c r="L17" s="134">
        <f>L16+M16</f>
        <v>0</v>
      </c>
      <c r="M17" s="135"/>
      <c r="N17" s="137"/>
      <c r="O17" s="131"/>
      <c r="Q17" s="150"/>
      <c r="R17" s="152"/>
      <c r="T17" s="49"/>
      <c r="U17" s="48"/>
      <c r="V17"/>
    </row>
    <row r="18" spans="1:22" s="46" customFormat="1" ht="30" customHeight="1" thickTop="1" thickBot="1" x14ac:dyDescent="0.4">
      <c r="A18" s="138" t="s">
        <v>74</v>
      </c>
      <c r="B18" s="57"/>
      <c r="C18" s="58"/>
      <c r="D18" s="57">
        <v>5</v>
      </c>
      <c r="E18" s="58"/>
      <c r="F18" s="57"/>
      <c r="G18" s="58"/>
      <c r="H18" s="57"/>
      <c r="I18" s="58"/>
      <c r="J18" s="57"/>
      <c r="K18" s="58"/>
      <c r="L18" s="57"/>
      <c r="M18" s="58"/>
      <c r="N18" s="136">
        <f>Penalidades!H10</f>
        <v>9</v>
      </c>
      <c r="O18" s="131">
        <f>SUM(B19:M19)-N18</f>
        <v>-4</v>
      </c>
      <c r="Q18" s="150" t="s">
        <v>33</v>
      </c>
      <c r="R18" s="151">
        <v>5</v>
      </c>
      <c r="T18" s="49"/>
      <c r="U18" s="48"/>
      <c r="V18"/>
    </row>
    <row r="19" spans="1:22" s="46" customFormat="1" ht="30" customHeight="1" thickTop="1" thickBot="1" x14ac:dyDescent="0.4">
      <c r="A19" s="138"/>
      <c r="B19" s="134">
        <f>B18+C18</f>
        <v>0</v>
      </c>
      <c r="C19" s="135"/>
      <c r="D19" s="134">
        <f>D18+E18</f>
        <v>5</v>
      </c>
      <c r="E19" s="135"/>
      <c r="F19" s="134">
        <f>F18+G18</f>
        <v>0</v>
      </c>
      <c r="G19" s="135"/>
      <c r="H19" s="134">
        <f>H18+I18</f>
        <v>0</v>
      </c>
      <c r="I19" s="135"/>
      <c r="J19" s="134">
        <f>J18+K18</f>
        <v>0</v>
      </c>
      <c r="K19" s="135"/>
      <c r="L19" s="134">
        <f>L18+M18</f>
        <v>0</v>
      </c>
      <c r="M19" s="135"/>
      <c r="N19" s="137"/>
      <c r="O19" s="131"/>
      <c r="Q19" s="150"/>
      <c r="R19" s="152"/>
      <c r="T19" s="49"/>
      <c r="U19" s="48"/>
      <c r="V19"/>
    </row>
    <row r="20" spans="1:22" s="46" customFormat="1" ht="30" customHeight="1" thickTop="1" thickBot="1" x14ac:dyDescent="0.4">
      <c r="A20" s="138" t="s">
        <v>54</v>
      </c>
      <c r="B20" s="57">
        <v>6</v>
      </c>
      <c r="C20" s="58"/>
      <c r="D20" s="57">
        <v>9</v>
      </c>
      <c r="E20" s="58"/>
      <c r="F20" s="57"/>
      <c r="G20" s="58"/>
      <c r="H20" s="57"/>
      <c r="I20" s="58"/>
      <c r="J20" s="57"/>
      <c r="K20" s="58"/>
      <c r="L20" s="57"/>
      <c r="M20" s="58"/>
      <c r="N20" s="136">
        <f>Penalidades!H11</f>
        <v>0</v>
      </c>
      <c r="O20" s="131">
        <f>SUM(B21:M21)-N20</f>
        <v>15</v>
      </c>
      <c r="Q20" s="150" t="s">
        <v>34</v>
      </c>
      <c r="R20" s="151">
        <v>4</v>
      </c>
      <c r="T20" s="49"/>
      <c r="U20" s="48"/>
      <c r="V20"/>
    </row>
    <row r="21" spans="1:22" s="46" customFormat="1" ht="30" customHeight="1" thickTop="1" thickBot="1" x14ac:dyDescent="0.4">
      <c r="A21" s="138"/>
      <c r="B21" s="134">
        <f>B20+C20</f>
        <v>6</v>
      </c>
      <c r="C21" s="135"/>
      <c r="D21" s="134">
        <f>D20+E20</f>
        <v>9</v>
      </c>
      <c r="E21" s="135"/>
      <c r="F21" s="134">
        <f>F20+G20</f>
        <v>0</v>
      </c>
      <c r="G21" s="135"/>
      <c r="H21" s="134">
        <f>H20+I20</f>
        <v>0</v>
      </c>
      <c r="I21" s="135"/>
      <c r="J21" s="134">
        <f>J20+K20</f>
        <v>0</v>
      </c>
      <c r="K21" s="135"/>
      <c r="L21" s="134">
        <f>L20+M20</f>
        <v>0</v>
      </c>
      <c r="M21" s="135"/>
      <c r="N21" s="137"/>
      <c r="O21" s="131"/>
      <c r="Q21" s="150"/>
      <c r="R21" s="152"/>
      <c r="T21" s="49"/>
      <c r="U21" s="48"/>
      <c r="V21"/>
    </row>
    <row r="22" spans="1:22" s="46" customFormat="1" ht="30" customHeight="1" thickTop="1" thickBot="1" x14ac:dyDescent="0.4">
      <c r="A22" s="138" t="s">
        <v>49</v>
      </c>
      <c r="B22" s="57">
        <v>3</v>
      </c>
      <c r="C22" s="58"/>
      <c r="D22" s="57">
        <v>10</v>
      </c>
      <c r="E22" s="58"/>
      <c r="F22" s="57"/>
      <c r="G22" s="58"/>
      <c r="H22" s="57"/>
      <c r="I22" s="58"/>
      <c r="J22" s="57"/>
      <c r="K22" s="58"/>
      <c r="L22" s="57"/>
      <c r="M22" s="58"/>
      <c r="N22" s="136">
        <f>Penalidades!H12</f>
        <v>0</v>
      </c>
      <c r="O22" s="131">
        <f>SUM(B23:M23)-N22</f>
        <v>13</v>
      </c>
      <c r="Q22" s="150" t="s">
        <v>40</v>
      </c>
      <c r="R22" s="151">
        <v>3</v>
      </c>
      <c r="T22" s="49"/>
      <c r="U22" s="48"/>
      <c r="V22" s="48"/>
    </row>
    <row r="23" spans="1:22" s="46" customFormat="1" ht="30" customHeight="1" thickTop="1" thickBot="1" x14ac:dyDescent="0.4">
      <c r="A23" s="138"/>
      <c r="B23" s="134">
        <f>B22+C22</f>
        <v>3</v>
      </c>
      <c r="C23" s="135"/>
      <c r="D23" s="134">
        <f>D22+E22</f>
        <v>10</v>
      </c>
      <c r="E23" s="135"/>
      <c r="F23" s="134">
        <f>F22+G22</f>
        <v>0</v>
      </c>
      <c r="G23" s="135"/>
      <c r="H23" s="134">
        <f>H22+I22</f>
        <v>0</v>
      </c>
      <c r="I23" s="135"/>
      <c r="J23" s="134">
        <f>J22+K22</f>
        <v>0</v>
      </c>
      <c r="K23" s="135"/>
      <c r="L23" s="134">
        <f>L22+M22</f>
        <v>0</v>
      </c>
      <c r="M23" s="135"/>
      <c r="N23" s="137"/>
      <c r="O23" s="131"/>
      <c r="Q23" s="150"/>
      <c r="R23" s="152"/>
      <c r="T23" s="49"/>
      <c r="U23" s="48"/>
      <c r="V23" s="48"/>
    </row>
    <row r="24" spans="1:22" s="46" customFormat="1" ht="30" customHeight="1" thickTop="1" thickBot="1" x14ac:dyDescent="0.4">
      <c r="A24" s="138" t="s">
        <v>53</v>
      </c>
      <c r="B24" s="57">
        <v>11</v>
      </c>
      <c r="C24" s="58"/>
      <c r="D24" s="57">
        <v>6</v>
      </c>
      <c r="E24" s="58"/>
      <c r="F24" s="57"/>
      <c r="G24" s="58"/>
      <c r="H24" s="57"/>
      <c r="I24" s="58"/>
      <c r="J24" s="57"/>
      <c r="K24" s="58"/>
      <c r="L24" s="57"/>
      <c r="M24" s="58"/>
      <c r="N24" s="136">
        <f>Penalidades!H13</f>
        <v>0</v>
      </c>
      <c r="O24" s="131">
        <f>SUM(B25:M25)-N24</f>
        <v>17</v>
      </c>
      <c r="Q24" s="150" t="s">
        <v>41</v>
      </c>
      <c r="R24" s="151">
        <v>2</v>
      </c>
      <c r="T24" s="49"/>
      <c r="U24" s="48"/>
      <c r="V24" s="48"/>
    </row>
    <row r="25" spans="1:22" s="46" customFormat="1" ht="30" customHeight="1" thickTop="1" thickBot="1" x14ac:dyDescent="0.4">
      <c r="A25" s="138"/>
      <c r="B25" s="134">
        <f>B24+C24</f>
        <v>11</v>
      </c>
      <c r="C25" s="135"/>
      <c r="D25" s="134">
        <f>D24+E24</f>
        <v>6</v>
      </c>
      <c r="E25" s="135"/>
      <c r="F25" s="134">
        <f>F24+G24</f>
        <v>0</v>
      </c>
      <c r="G25" s="135"/>
      <c r="H25" s="134">
        <f>H24+I24</f>
        <v>0</v>
      </c>
      <c r="I25" s="135"/>
      <c r="J25" s="134">
        <f>J24+K24</f>
        <v>0</v>
      </c>
      <c r="K25" s="135"/>
      <c r="L25" s="134">
        <f>L24+M24</f>
        <v>0</v>
      </c>
      <c r="M25" s="135"/>
      <c r="N25" s="137"/>
      <c r="O25" s="131"/>
      <c r="Q25" s="150"/>
      <c r="R25" s="152"/>
      <c r="T25" s="49"/>
      <c r="U25" s="48"/>
      <c r="V25" s="48"/>
    </row>
    <row r="26" spans="1:22" s="46" customFormat="1" ht="30" customHeight="1" thickTop="1" x14ac:dyDescent="0.35">
      <c r="A26" s="132" t="s">
        <v>50</v>
      </c>
      <c r="B26" s="57">
        <v>10</v>
      </c>
      <c r="C26" s="58"/>
      <c r="D26" s="57">
        <v>12</v>
      </c>
      <c r="E26" s="58"/>
      <c r="F26" s="57"/>
      <c r="G26" s="58"/>
      <c r="H26" s="57"/>
      <c r="I26" s="58"/>
      <c r="J26" s="57"/>
      <c r="K26" s="58"/>
      <c r="L26" s="57"/>
      <c r="M26" s="58"/>
      <c r="N26" s="136">
        <f>Penalidades!H14</f>
        <v>4</v>
      </c>
      <c r="O26" s="161">
        <f>SUM(B27:M27)-N26</f>
        <v>18</v>
      </c>
      <c r="Q26" s="157" t="s">
        <v>42</v>
      </c>
      <c r="R26" s="151">
        <v>1</v>
      </c>
      <c r="T26" s="49"/>
      <c r="U26" s="48"/>
      <c r="V26" s="48"/>
    </row>
    <row r="27" spans="1:22" s="46" customFormat="1" ht="30" customHeight="1" thickBot="1" x14ac:dyDescent="0.4">
      <c r="A27" s="133"/>
      <c r="B27" s="159">
        <f>B26+C26</f>
        <v>10</v>
      </c>
      <c r="C27" s="160"/>
      <c r="D27" s="159">
        <f>D26+E26</f>
        <v>12</v>
      </c>
      <c r="E27" s="160"/>
      <c r="F27" s="159">
        <f>F26+G26</f>
        <v>0</v>
      </c>
      <c r="G27" s="160"/>
      <c r="H27" s="159">
        <f>H26+I26</f>
        <v>0</v>
      </c>
      <c r="I27" s="160"/>
      <c r="J27" s="159">
        <f>J26+K26</f>
        <v>0</v>
      </c>
      <c r="K27" s="160"/>
      <c r="L27" s="159">
        <f>L26+M26</f>
        <v>0</v>
      </c>
      <c r="M27" s="160"/>
      <c r="N27" s="137"/>
      <c r="O27" s="162"/>
      <c r="Q27" s="158"/>
      <c r="R27" s="152"/>
      <c r="T27" s="49"/>
      <c r="U27" s="48"/>
      <c r="V27" s="48"/>
    </row>
    <row r="28" spans="1:22" ht="13.5" thickTop="1" x14ac:dyDescent="0.2"/>
  </sheetData>
  <sheetProtection algorithmName="SHA-512" hashValue="QS5LB6RcqzpswoMlXrJGrNf86Hnof3NACUVkhMdre0s8i+Hp8UiT6s5EPXWO0UOlpAwDgNCMOo0U8RK9VS+LkQ==" saltValue="p56p4O33L+oVTp9PIqyCNw==" spinCount="100000" sheet="1" objects="1" scenarios="1"/>
  <sortState ref="A4:A27">
    <sortCondition ref="A4"/>
  </sortState>
  <mergeCells count="143">
    <mergeCell ref="R26:R27"/>
    <mergeCell ref="Q26:Q27"/>
    <mergeCell ref="B27:C27"/>
    <mergeCell ref="D27:E27"/>
    <mergeCell ref="F27:G27"/>
    <mergeCell ref="H27:I27"/>
    <mergeCell ref="J27:K27"/>
    <mergeCell ref="L27:M27"/>
    <mergeCell ref="N26:N27"/>
    <mergeCell ref="O26:O27"/>
    <mergeCell ref="Q24:Q25"/>
    <mergeCell ref="B25:C25"/>
    <mergeCell ref="D25:E25"/>
    <mergeCell ref="F25:G25"/>
    <mergeCell ref="H25:I25"/>
    <mergeCell ref="J25:K25"/>
    <mergeCell ref="L25:M25"/>
    <mergeCell ref="R18:R19"/>
    <mergeCell ref="R20:R21"/>
    <mergeCell ref="R22:R23"/>
    <mergeCell ref="R24:R25"/>
    <mergeCell ref="Q22:Q23"/>
    <mergeCell ref="B23:C23"/>
    <mergeCell ref="D23:E23"/>
    <mergeCell ref="F23:G23"/>
    <mergeCell ref="H23:I23"/>
    <mergeCell ref="J23:K23"/>
    <mergeCell ref="L23:M23"/>
    <mergeCell ref="Q18:Q19"/>
    <mergeCell ref="Q20:Q21"/>
    <mergeCell ref="B21:C21"/>
    <mergeCell ref="D21:E21"/>
    <mergeCell ref="F21:G21"/>
    <mergeCell ref="H21:I21"/>
    <mergeCell ref="O20:O21"/>
    <mergeCell ref="O6:O7"/>
    <mergeCell ref="O14:O15"/>
    <mergeCell ref="O12:O13"/>
    <mergeCell ref="N6:N7"/>
    <mergeCell ref="Q1:R3"/>
    <mergeCell ref="Q8:Q9"/>
    <mergeCell ref="Q16:Q17"/>
    <mergeCell ref="Q4:Q5"/>
    <mergeCell ref="Q10:Q11"/>
    <mergeCell ref="R6:R7"/>
    <mergeCell ref="Q6:Q7"/>
    <mergeCell ref="Q14:Q15"/>
    <mergeCell ref="R4:R5"/>
    <mergeCell ref="R8:R9"/>
    <mergeCell ref="R10:R11"/>
    <mergeCell ref="R14:R15"/>
    <mergeCell ref="R16:R17"/>
    <mergeCell ref="Q12:Q13"/>
    <mergeCell ref="R12:R13"/>
    <mergeCell ref="O10:O11"/>
    <mergeCell ref="A1:O1"/>
    <mergeCell ref="D5:E5"/>
    <mergeCell ref="H11:I11"/>
    <mergeCell ref="A2:A3"/>
    <mergeCell ref="O4:O5"/>
    <mergeCell ref="B5:C5"/>
    <mergeCell ref="H2:I2"/>
    <mergeCell ref="L2:M2"/>
    <mergeCell ref="B2:C2"/>
    <mergeCell ref="D2:E2"/>
    <mergeCell ref="F2:G2"/>
    <mergeCell ref="J2:K2"/>
    <mergeCell ref="O2:O3"/>
    <mergeCell ref="N2:N3"/>
    <mergeCell ref="N4:N5"/>
    <mergeCell ref="L5:M5"/>
    <mergeCell ref="O8:O9"/>
    <mergeCell ref="F5:G5"/>
    <mergeCell ref="H5:I5"/>
    <mergeCell ref="A14:A15"/>
    <mergeCell ref="B17:C17"/>
    <mergeCell ref="D17:E17"/>
    <mergeCell ref="H17:I17"/>
    <mergeCell ref="N16:N17"/>
    <mergeCell ref="B13:C13"/>
    <mergeCell ref="D13:E13"/>
    <mergeCell ref="F13:G13"/>
    <mergeCell ref="H13:I13"/>
    <mergeCell ref="L13:M13"/>
    <mergeCell ref="N10:N11"/>
    <mergeCell ref="J11:K11"/>
    <mergeCell ref="L11:M11"/>
    <mergeCell ref="A8:A9"/>
    <mergeCell ref="J9:K9"/>
    <mergeCell ref="L9:M9"/>
    <mergeCell ref="B9:C9"/>
    <mergeCell ref="D9:E9"/>
    <mergeCell ref="F9:G9"/>
    <mergeCell ref="H9:I9"/>
    <mergeCell ref="N8:N9"/>
    <mergeCell ref="A20:A21"/>
    <mergeCell ref="A18:A19"/>
    <mergeCell ref="A22:A23"/>
    <mergeCell ref="N22:N23"/>
    <mergeCell ref="J13:K13"/>
    <mergeCell ref="L17:M17"/>
    <mergeCell ref="A12:A13"/>
    <mergeCell ref="N12:N13"/>
    <mergeCell ref="J5:K5"/>
    <mergeCell ref="A4:A5"/>
    <mergeCell ref="J21:K21"/>
    <mergeCell ref="L21:M21"/>
    <mergeCell ref="N20:N21"/>
    <mergeCell ref="J7:K7"/>
    <mergeCell ref="L7:M7"/>
    <mergeCell ref="A6:A7"/>
    <mergeCell ref="H7:I7"/>
    <mergeCell ref="B7:C7"/>
    <mergeCell ref="D7:E7"/>
    <mergeCell ref="F7:G7"/>
    <mergeCell ref="A10:A11"/>
    <mergeCell ref="B11:C11"/>
    <mergeCell ref="D11:E11"/>
    <mergeCell ref="F11:G11"/>
    <mergeCell ref="O22:O23"/>
    <mergeCell ref="A26:A27"/>
    <mergeCell ref="J17:K17"/>
    <mergeCell ref="L15:M15"/>
    <mergeCell ref="H15:I15"/>
    <mergeCell ref="J15:K15"/>
    <mergeCell ref="N14:N15"/>
    <mergeCell ref="B19:C19"/>
    <mergeCell ref="D19:E19"/>
    <mergeCell ref="F19:G19"/>
    <mergeCell ref="H19:I19"/>
    <mergeCell ref="J19:K19"/>
    <mergeCell ref="L19:M19"/>
    <mergeCell ref="N18:N19"/>
    <mergeCell ref="O18:O19"/>
    <mergeCell ref="A24:A25"/>
    <mergeCell ref="N24:N25"/>
    <mergeCell ref="O24:O25"/>
    <mergeCell ref="O16:O17"/>
    <mergeCell ref="A16:A17"/>
    <mergeCell ref="F17:G17"/>
    <mergeCell ref="B15:C15"/>
    <mergeCell ref="D15:E15"/>
    <mergeCell ref="F15:G15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5"/>
  <sheetViews>
    <sheetView zoomScale="90" zoomScaleNormal="90" workbookViewId="0">
      <selection activeCell="E7" sqref="E7"/>
    </sheetView>
  </sheetViews>
  <sheetFormatPr defaultRowHeight="20.25" x14ac:dyDescent="0.3"/>
  <cols>
    <col min="1" max="1" width="29.140625" style="37" bestFit="1" customWidth="1"/>
    <col min="2" max="4" width="11.7109375" style="38" customWidth="1"/>
    <col min="5" max="5" width="11.7109375" style="36" customWidth="1"/>
    <col min="6" max="6" width="11.7109375" style="37" customWidth="1"/>
    <col min="7" max="7" width="11.7109375" style="38" customWidth="1"/>
    <col min="8" max="8" width="9.7109375" style="38" customWidth="1"/>
    <col min="9" max="9" width="1.85546875" style="38" customWidth="1"/>
    <col min="10" max="10" width="14.85546875" style="38" bestFit="1" customWidth="1"/>
    <col min="11" max="11" width="15" style="38" bestFit="1" customWidth="1"/>
    <col min="12" max="12" width="1.7109375" style="38" customWidth="1"/>
    <col min="13" max="16384" width="9.140625" style="38"/>
  </cols>
  <sheetData>
    <row r="1" spans="1:19" ht="27.75" thickTop="1" thickBot="1" x14ac:dyDescent="0.35">
      <c r="A1" s="115" t="s">
        <v>69</v>
      </c>
      <c r="B1" s="115"/>
      <c r="C1" s="115"/>
      <c r="D1" s="115"/>
      <c r="E1" s="115"/>
      <c r="F1" s="115"/>
      <c r="G1" s="115"/>
      <c r="H1" s="115"/>
    </row>
    <row r="2" spans="1:19" ht="27.75" thickTop="1" thickBot="1" x14ac:dyDescent="0.35">
      <c r="A2" s="75" t="s">
        <v>28</v>
      </c>
      <c r="B2" s="75" t="str">
        <f>Pontuação!B2</f>
        <v>FEV</v>
      </c>
      <c r="C2" s="75" t="str">
        <f>Pontuação!D2</f>
        <v>MAR</v>
      </c>
      <c r="D2" s="86" t="str">
        <f>Pontuação!F2</f>
        <v>MAI</v>
      </c>
      <c r="E2" s="86" t="str">
        <f>Pontuação!H2</f>
        <v>JUL</v>
      </c>
      <c r="F2" s="86" t="str">
        <f>Pontuação!J2</f>
        <v>SET</v>
      </c>
      <c r="G2" s="86" t="str">
        <f>Pontuação!L2</f>
        <v>NOV</v>
      </c>
      <c r="H2" s="39" t="s">
        <v>9</v>
      </c>
      <c r="J2" s="113" t="s">
        <v>43</v>
      </c>
      <c r="K2" s="114" t="s">
        <v>44</v>
      </c>
      <c r="M2" s="163" t="s">
        <v>45</v>
      </c>
      <c r="N2" s="164"/>
      <c r="O2" s="164"/>
      <c r="P2" s="164"/>
      <c r="Q2" s="164"/>
      <c r="R2" s="164"/>
      <c r="S2" s="165"/>
    </row>
    <row r="3" spans="1:19" ht="23.25" customHeight="1" thickTop="1" x14ac:dyDescent="0.4">
      <c r="A3" s="91" t="str">
        <f>Pontuação!A4</f>
        <v>Atlético Nacional</v>
      </c>
      <c r="B3" s="87"/>
      <c r="C3" s="93"/>
      <c r="D3" s="92"/>
      <c r="E3" s="93"/>
      <c r="F3" s="92"/>
      <c r="G3" s="92"/>
      <c r="H3" s="94">
        <f t="shared" ref="H3:H14" si="0">SUM(B3:G3)</f>
        <v>0</v>
      </c>
      <c r="J3" s="70" t="s">
        <v>45</v>
      </c>
      <c r="K3" s="71">
        <v>2</v>
      </c>
      <c r="M3" s="166" t="s">
        <v>55</v>
      </c>
      <c r="N3" s="167"/>
      <c r="O3" s="167"/>
      <c r="P3" s="167"/>
      <c r="Q3" s="167"/>
      <c r="R3" s="167"/>
      <c r="S3" s="168"/>
    </row>
    <row r="4" spans="1:19" ht="23.25" customHeight="1" x14ac:dyDescent="0.4">
      <c r="A4" s="54" t="str">
        <f>Pontuação!A6</f>
        <v xml:space="preserve">Boca Juniors </v>
      </c>
      <c r="B4" s="87">
        <v>3</v>
      </c>
      <c r="C4" s="87">
        <v>3</v>
      </c>
      <c r="D4" s="87"/>
      <c r="E4" s="87"/>
      <c r="F4" s="87"/>
      <c r="G4" s="87"/>
      <c r="H4" s="55">
        <f t="shared" si="0"/>
        <v>6</v>
      </c>
      <c r="J4" s="70" t="s">
        <v>46</v>
      </c>
      <c r="K4" s="71">
        <v>3</v>
      </c>
      <c r="M4" s="172" t="s">
        <v>56</v>
      </c>
      <c r="N4" s="173"/>
      <c r="O4" s="173"/>
      <c r="P4" s="173"/>
      <c r="Q4" s="173"/>
      <c r="R4" s="173"/>
      <c r="S4" s="174"/>
    </row>
    <row r="5" spans="1:19" ht="23.25" customHeight="1" thickBot="1" x14ac:dyDescent="0.45">
      <c r="A5" s="54" t="str">
        <f>Pontuação!A8</f>
        <v>Botafogo</v>
      </c>
      <c r="B5" s="89"/>
      <c r="C5" s="87">
        <v>3</v>
      </c>
      <c r="D5" s="87"/>
      <c r="E5" s="87"/>
      <c r="F5" s="76"/>
      <c r="G5" s="87"/>
      <c r="H5" s="55">
        <f t="shared" si="0"/>
        <v>3</v>
      </c>
      <c r="J5" s="72" t="s">
        <v>47</v>
      </c>
      <c r="K5" s="73">
        <v>6</v>
      </c>
      <c r="M5" s="169" t="s">
        <v>57</v>
      </c>
      <c r="N5" s="170"/>
      <c r="O5" s="170"/>
      <c r="P5" s="170"/>
      <c r="Q5" s="170"/>
      <c r="R5" s="170"/>
      <c r="S5" s="171"/>
    </row>
    <row r="6" spans="1:19" ht="23.25" customHeight="1" thickTop="1" thickBot="1" x14ac:dyDescent="0.4">
      <c r="A6" s="54" t="str">
        <f>Pontuação!A10</f>
        <v>Colo Colo</v>
      </c>
      <c r="B6" s="87">
        <v>3</v>
      </c>
      <c r="C6" s="87">
        <v>3</v>
      </c>
      <c r="D6" s="76"/>
      <c r="E6" s="87"/>
      <c r="F6" s="89"/>
      <c r="G6" s="87"/>
      <c r="H6" s="55">
        <f t="shared" si="0"/>
        <v>6</v>
      </c>
    </row>
    <row r="7" spans="1:19" ht="23.25" customHeight="1" thickTop="1" thickBot="1" x14ac:dyDescent="0.4">
      <c r="A7" s="54" t="str">
        <f>Pontuação!A12</f>
        <v>Cruzeiro</v>
      </c>
      <c r="B7" s="87">
        <v>3</v>
      </c>
      <c r="C7" s="76"/>
      <c r="D7" s="76"/>
      <c r="E7" s="76"/>
      <c r="F7" s="76"/>
      <c r="G7" s="76"/>
      <c r="H7" s="55">
        <f t="shared" si="0"/>
        <v>3</v>
      </c>
      <c r="M7" s="163" t="s">
        <v>46</v>
      </c>
      <c r="N7" s="164"/>
      <c r="O7" s="164"/>
      <c r="P7" s="164"/>
      <c r="Q7" s="164"/>
      <c r="R7" s="165"/>
    </row>
    <row r="8" spans="1:19" ht="23.25" customHeight="1" thickTop="1" x14ac:dyDescent="0.35">
      <c r="A8" s="54" t="str">
        <f>Pontuação!A14</f>
        <v>Flamengo</v>
      </c>
      <c r="B8" s="76"/>
      <c r="C8" s="89"/>
      <c r="D8" s="87"/>
      <c r="E8" s="89"/>
      <c r="F8" s="89"/>
      <c r="G8" s="76"/>
      <c r="H8" s="55">
        <f t="shared" si="0"/>
        <v>0</v>
      </c>
      <c r="M8" s="166" t="s">
        <v>58</v>
      </c>
      <c r="N8" s="167"/>
      <c r="O8" s="167"/>
      <c r="P8" s="167"/>
      <c r="Q8" s="167"/>
      <c r="R8" s="168"/>
    </row>
    <row r="9" spans="1:19" ht="23.25" customHeight="1" x14ac:dyDescent="0.35">
      <c r="A9" s="54" t="str">
        <f>Pontuação!A16</f>
        <v>Fluminense</v>
      </c>
      <c r="B9" s="87"/>
      <c r="C9" s="87"/>
      <c r="D9" s="76"/>
      <c r="E9" s="87"/>
      <c r="F9" s="87"/>
      <c r="G9" s="87"/>
      <c r="H9" s="55">
        <f t="shared" si="0"/>
        <v>0</v>
      </c>
      <c r="M9" s="172" t="s">
        <v>59</v>
      </c>
      <c r="N9" s="173"/>
      <c r="O9" s="173"/>
      <c r="P9" s="173"/>
      <c r="Q9" s="173"/>
      <c r="R9" s="174"/>
    </row>
    <row r="10" spans="1:19" ht="23.25" x14ac:dyDescent="0.35">
      <c r="A10" s="54" t="str">
        <f>Pontuação!A18</f>
        <v>Grêmio</v>
      </c>
      <c r="B10" s="87">
        <v>6</v>
      </c>
      <c r="C10" s="87">
        <v>3</v>
      </c>
      <c r="D10" s="76"/>
      <c r="E10" s="87"/>
      <c r="F10" s="87"/>
      <c r="G10" s="87"/>
      <c r="H10" s="55">
        <f t="shared" si="0"/>
        <v>9</v>
      </c>
      <c r="M10" s="172" t="s">
        <v>60</v>
      </c>
      <c r="N10" s="173"/>
      <c r="O10" s="173"/>
      <c r="P10" s="173"/>
      <c r="Q10" s="173"/>
      <c r="R10" s="174"/>
    </row>
    <row r="11" spans="1:19" ht="23.25" x14ac:dyDescent="0.35">
      <c r="A11" s="54" t="str">
        <f>Pontuação!A20</f>
        <v xml:space="preserve">River Plate </v>
      </c>
      <c r="B11" s="76"/>
      <c r="C11" s="89"/>
      <c r="D11" s="87"/>
      <c r="E11" s="76"/>
      <c r="F11" s="76"/>
      <c r="G11" s="87"/>
      <c r="H11" s="55">
        <f t="shared" si="0"/>
        <v>0</v>
      </c>
      <c r="J11" s="88"/>
      <c r="K11" s="88"/>
      <c r="L11" s="88"/>
      <c r="M11" s="172" t="s">
        <v>61</v>
      </c>
      <c r="N11" s="173"/>
      <c r="O11" s="173"/>
      <c r="P11" s="173"/>
      <c r="Q11" s="173"/>
      <c r="R11" s="174"/>
    </row>
    <row r="12" spans="1:19" ht="23.25" x14ac:dyDescent="0.35">
      <c r="A12" s="54" t="str">
        <f>Pontuação!A22</f>
        <v>San Lorenzo</v>
      </c>
      <c r="B12" s="76"/>
      <c r="C12" s="76"/>
      <c r="D12" s="76"/>
      <c r="E12" s="76"/>
      <c r="F12" s="76"/>
      <c r="G12" s="76"/>
      <c r="H12" s="55">
        <f t="shared" si="0"/>
        <v>0</v>
      </c>
      <c r="M12" s="172" t="s">
        <v>62</v>
      </c>
      <c r="N12" s="173"/>
      <c r="O12" s="173"/>
      <c r="P12" s="173"/>
      <c r="Q12" s="173"/>
      <c r="R12" s="174"/>
    </row>
    <row r="13" spans="1:19" ht="23.25" x14ac:dyDescent="0.35">
      <c r="A13" s="54" t="str">
        <f>Pontuação!A24</f>
        <v>Santos</v>
      </c>
      <c r="B13" s="89"/>
      <c r="C13" s="87"/>
      <c r="D13" s="76"/>
      <c r="E13" s="76"/>
      <c r="F13" s="76"/>
      <c r="G13" s="87"/>
      <c r="H13" s="55">
        <f t="shared" si="0"/>
        <v>0</v>
      </c>
      <c r="M13" s="172" t="s">
        <v>63</v>
      </c>
      <c r="N13" s="173"/>
      <c r="O13" s="173"/>
      <c r="P13" s="173"/>
      <c r="Q13" s="173"/>
      <c r="R13" s="174"/>
    </row>
    <row r="14" spans="1:19" ht="24" thickBot="1" x14ac:dyDescent="0.4">
      <c r="A14" s="74" t="str">
        <f>Pontuação!A26</f>
        <v>Vasco</v>
      </c>
      <c r="B14" s="112">
        <v>4</v>
      </c>
      <c r="C14" s="77"/>
      <c r="D14" s="77"/>
      <c r="E14" s="95"/>
      <c r="F14" s="77"/>
      <c r="G14" s="77"/>
      <c r="H14" s="56">
        <f t="shared" si="0"/>
        <v>4</v>
      </c>
      <c r="M14" s="169" t="s">
        <v>64</v>
      </c>
      <c r="N14" s="170"/>
      <c r="O14" s="170"/>
      <c r="P14" s="170"/>
      <c r="Q14" s="170"/>
      <c r="R14" s="171"/>
    </row>
    <row r="15" spans="1:19" ht="21" thickTop="1" x14ac:dyDescent="0.3"/>
  </sheetData>
  <sheetProtection algorithmName="SHA-512" hashValue="CeHyajjJhVB5a4BEXeBpAGit5GiCC5ZL40AvPp5PJ+iUJGvtEKNN8wvaf1tyyVxTidez1uff3BsqCY+LL2W6LQ==" saltValue="o5dOdgwcb0HyT1xNdnWTCA==" spinCount="100000" sheet="1" objects="1" scenarios="1"/>
  <mergeCells count="13">
    <mergeCell ref="A1:H1"/>
    <mergeCell ref="M2:S2"/>
    <mergeCell ref="M3:S3"/>
    <mergeCell ref="M14:R14"/>
    <mergeCell ref="M11:R11"/>
    <mergeCell ref="M10:R10"/>
    <mergeCell ref="M9:R9"/>
    <mergeCell ref="M7:R7"/>
    <mergeCell ref="M4:S4"/>
    <mergeCell ref="M5:S5"/>
    <mergeCell ref="M8:R8"/>
    <mergeCell ref="M12:R12"/>
    <mergeCell ref="M13:R13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Ranking</vt:lpstr>
      <vt:lpstr>Ataque e Defesa</vt:lpstr>
      <vt:lpstr>Desempenho</vt:lpstr>
      <vt:lpstr>Pontuação</vt:lpstr>
      <vt:lpstr>Penalidades</vt:lpstr>
    </vt:vector>
  </TitlesOfParts>
  <Company>ISM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baruque</dc:creator>
  <cp:lastModifiedBy>Ricardo Baruque</cp:lastModifiedBy>
  <cp:lastPrinted>2017-04-03T00:13:55Z</cp:lastPrinted>
  <dcterms:created xsi:type="dcterms:W3CDTF">2004-07-29T12:29:39Z</dcterms:created>
  <dcterms:modified xsi:type="dcterms:W3CDTF">2025-04-01T19:03:52Z</dcterms:modified>
</cp:coreProperties>
</file>